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95" activeTab="6"/>
  </bookViews>
  <sheets>
    <sheet name="Прогнозный объем выручки" sheetId="1" r:id="rId1"/>
    <sheet name="Рекламный бюджет" sheetId="2" r:id="rId2"/>
    <sheet name="Штатное расписание" sheetId="3" r:id="rId3"/>
    <sheet name="Переменные и постоянные расходы" sheetId="4" r:id="rId4"/>
    <sheet name=" Смета единовременных затрат" sheetId="5" r:id="rId5"/>
    <sheet name="Расходы по ЕФП" sheetId="6" r:id="rId6"/>
    <sheet name=" Источники финансир" sheetId="7" r:id="rId7"/>
  </sheets>
  <definedNames/>
  <calcPr fullCalcOnLoad="1"/>
</workbook>
</file>

<file path=xl/sharedStrings.xml><?xml version="1.0" encoding="utf-8"?>
<sst xmlns="http://schemas.openxmlformats.org/spreadsheetml/2006/main" count="312" uniqueCount="168">
  <si>
    <t>Мероприятие</t>
  </si>
  <si>
    <t>Периодичные</t>
  </si>
  <si>
    <t>Всего:</t>
  </si>
  <si>
    <t>Итого: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</si>
  <si>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</si>
  <si>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</si>
  <si>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</si>
  <si>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</si>
  <si>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</si>
  <si>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</si>
  <si>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</si>
  <si>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</si>
  <si>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</si>
  <si>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</si>
  <si>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</si>
  <si>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</si>
  <si>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фирменный стиль, логотип, шрифт,дизайн визиток,оформление групп</t>
  </si>
  <si>
    <t>создание сайта одностраничника</t>
  </si>
  <si>
    <t>обслуживание сайта</t>
  </si>
  <si>
    <t>Печать визиток (1000шт)</t>
  </si>
  <si>
    <t>яндекс директ</t>
  </si>
  <si>
    <t>e-mail рассылка</t>
  </si>
  <si>
    <t>Единовременные траты</t>
  </si>
  <si>
    <t>Наименование</t>
  </si>
  <si>
    <t>N п/п</t>
  </si>
  <si>
    <t>Статьи затрат</t>
  </si>
  <si>
    <t>Сумма, руб.</t>
  </si>
  <si>
    <t>1.</t>
  </si>
  <si>
    <t>Затраты, связанные с регистрацией предпринимательской деятельности</t>
  </si>
  <si>
    <t>1.1.</t>
  </si>
  <si>
    <t>государственная пошлина за регистрацию предпринимательской деятельности</t>
  </si>
  <si>
    <t>1.2.</t>
  </si>
  <si>
    <t>1.3.</t>
  </si>
  <si>
    <t>изготовление печати и штампа</t>
  </si>
  <si>
    <t>1.4.</t>
  </si>
  <si>
    <t>оплата открытия банковского счета</t>
  </si>
  <si>
    <t>другое</t>
  </si>
  <si>
    <t>2.</t>
  </si>
  <si>
    <t>Организационно-технические затраты:</t>
  </si>
  <si>
    <t>2.2.</t>
  </si>
  <si>
    <t>2.3.</t>
  </si>
  <si>
    <t>мебель</t>
  </si>
  <si>
    <t>2.4.</t>
  </si>
  <si>
    <t>реклама</t>
  </si>
  <si>
    <t>2.5.</t>
  </si>
  <si>
    <t>2.7.</t>
  </si>
  <si>
    <t>орг.техника и техника</t>
  </si>
  <si>
    <t>Электроэнергия, ЖКХ</t>
  </si>
  <si>
    <t>материалы и сырье</t>
  </si>
  <si>
    <t xml:space="preserve">канц.товары и хоз.товары </t>
  </si>
  <si>
    <t>аренда</t>
  </si>
  <si>
    <t>оплата связи</t>
  </si>
  <si>
    <t>непредвиденные расходы</t>
  </si>
  <si>
    <t>ИТОГО:</t>
  </si>
  <si>
    <t>Наименование источника</t>
  </si>
  <si>
    <t>3.</t>
  </si>
  <si>
    <t>Итого</t>
  </si>
  <si>
    <t>оборудование и средства производства</t>
  </si>
  <si>
    <t>2.6.</t>
  </si>
  <si>
    <t>2.8.</t>
  </si>
  <si>
    <t>2.9.</t>
  </si>
  <si>
    <t>2.10.</t>
  </si>
  <si>
    <t>2.11.</t>
  </si>
  <si>
    <t>№№</t>
  </si>
  <si>
    <t>Услуги аниматора</t>
  </si>
  <si>
    <t>Аренда костюмов и имеющегося реквизита</t>
  </si>
  <si>
    <t>Оформление праздников</t>
  </si>
  <si>
    <t>Бумажное шоу</t>
  </si>
  <si>
    <t>Услуги организатора мероприятий</t>
  </si>
  <si>
    <t>Шоу мыльных пузырей</t>
  </si>
  <si>
    <t>Ленточное шоу</t>
  </si>
  <si>
    <t>итого:</t>
  </si>
  <si>
    <t>3кв.2019</t>
  </si>
  <si>
    <t>4кв.2019</t>
  </si>
  <si>
    <t>1кв.2020</t>
  </si>
  <si>
    <t>2кв.2020</t>
  </si>
  <si>
    <t>2.1.</t>
  </si>
  <si>
    <t>№ п/п</t>
  </si>
  <si>
    <t>Доля, %</t>
  </si>
  <si>
    <t>Единовременная финансовая помощь ЦЗН</t>
  </si>
  <si>
    <t>Единовременная финансовая помощь на подготовку документов для государственной регистрации ип</t>
  </si>
  <si>
    <t>Личные средства:</t>
  </si>
  <si>
    <t>3.1</t>
  </si>
  <si>
    <t>­                  денежные</t>
  </si>
  <si>
    <t>3.2</t>
  </si>
  <si>
    <t>­                  активы (оборудование, запасы товарно-материальных ценностей, нематериальные активы и т.д.)</t>
  </si>
  <si>
    <t>Прогноз затрат</t>
  </si>
  <si>
    <t>Расходы единовременной финансовой помощи</t>
  </si>
  <si>
    <t>Наименование расходов</t>
  </si>
  <si>
    <t>Количество, единиц</t>
  </si>
  <si>
    <t>Цена за 1 единицу, рублей</t>
  </si>
  <si>
    <t>Сумма, рублей</t>
  </si>
  <si>
    <r>
      <t xml:space="preserve">единовременная финансовая помощь при государственной регистрации </t>
    </r>
    <r>
      <rPr>
        <i/>
        <sz val="9"/>
        <rFont val="Times New Roman"/>
        <family val="1"/>
      </rPr>
      <t>в качестве юридического лица, индивидуального предпринимателя либо крестьянского (фермерского) хозяйства</t>
    </r>
  </si>
  <si>
    <t>Онлайн касса</t>
  </si>
  <si>
    <t>Брошюровщик</t>
  </si>
  <si>
    <t>Компьютер</t>
  </si>
  <si>
    <t>Аренда помещения</t>
  </si>
  <si>
    <t>Дальномер</t>
  </si>
  <si>
    <t>Реклама</t>
  </si>
  <si>
    <t>Мебель</t>
  </si>
  <si>
    <t>единовременная финансовая помощь на подготовку документов для соответствующей государственной регистрации</t>
  </si>
  <si>
    <t>Постоянные и переменные расходы</t>
  </si>
  <si>
    <t>Вид затрат</t>
  </si>
  <si>
    <t>Стоимость</t>
  </si>
  <si>
    <t>На месяц</t>
  </si>
  <si>
    <t>На год</t>
  </si>
  <si>
    <t>Расходы на закупку сырья (с НДС)</t>
  </si>
  <si>
    <t>Сдельная зарплата наемного персонала</t>
  </si>
  <si>
    <t>Производственный транспорт (дорога )</t>
  </si>
  <si>
    <t>Итого переменные затраты:</t>
  </si>
  <si>
    <t>Приобретение вспомогательных расходных материалов</t>
  </si>
  <si>
    <t>Командировки</t>
  </si>
  <si>
    <t>Услуги связи</t>
  </si>
  <si>
    <t>Затраты на электроэнергию</t>
  </si>
  <si>
    <t>Коммунальные услуги</t>
  </si>
  <si>
    <t>Оплата услуг сторонних организаций</t>
  </si>
  <si>
    <t>Аренда помещений</t>
  </si>
  <si>
    <t>Аренда оборудования</t>
  </si>
  <si>
    <t>Канцелярские расходы</t>
  </si>
  <si>
    <t>Офисные расходы(вешала, полки, коробки)</t>
  </si>
  <si>
    <t>Текущий ремонт и уборка помещений</t>
  </si>
  <si>
    <t>Затраты на маркетинг</t>
  </si>
  <si>
    <t>Итого постоянные затраты</t>
  </si>
  <si>
    <t>Должность</t>
  </si>
  <si>
    <t>Квалификация</t>
  </si>
  <si>
    <t>Оклад (схема сдельной оплаты)</t>
  </si>
  <si>
    <t>Срок приема на работу</t>
  </si>
  <si>
    <t> Пекарь</t>
  </si>
  <si>
    <t>2-й разряд</t>
  </si>
  <si>
    <t> Уборщица</t>
  </si>
  <si>
    <t>н/к</t>
  </si>
  <si>
    <t>Швея</t>
  </si>
  <si>
    <t>3-й разряд</t>
  </si>
  <si>
    <t>300 руб. /изделие</t>
  </si>
  <si>
    <t>Пример заполнения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</si>
  <si>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</si>
  <si>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</si>
  <si>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</si>
  <si>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</si>
  <si>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</si>
  <si>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</si>
  <si>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</si>
  <si>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</si>
  <si>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</si>
  <si>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</si>
  <si>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</si>
  <si>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</si>
  <si>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1.кв</t>
  </si>
  <si>
    <t xml:space="preserve">2кв. </t>
  </si>
  <si>
    <t>3 кв.</t>
  </si>
  <si>
    <t>4 кв.</t>
  </si>
  <si>
    <t>Наименование услуги</t>
  </si>
  <si>
    <t>Наименование затрат</t>
  </si>
  <si>
    <t xml:space="preserve"> Рекламный бюджет</t>
  </si>
  <si>
    <t>Рекламный бюджет</t>
  </si>
  <si>
    <t>Штатное расписание</t>
  </si>
  <si>
    <t>Таблица №3</t>
  </si>
  <si>
    <t>Прогнозный объем выручки</t>
  </si>
  <si>
    <t xml:space="preserve">Таблица №4 </t>
  </si>
  <si>
    <t>Таблица №10</t>
  </si>
  <si>
    <t>Таблица № 8</t>
  </si>
  <si>
    <t>Смета единовременных затрат</t>
  </si>
  <si>
    <t xml:space="preserve">Таблица №17 </t>
  </si>
  <si>
    <t>Принтер (частично)</t>
  </si>
  <si>
    <t>Таблица №21</t>
  </si>
  <si>
    <t>Заполняется в случае написание бизнес-плана для получения единовременной финансовой помощи через "Агенство труда и занятости населения" г.Красноярска</t>
  </si>
  <si>
    <t>Источники финансирования проекта</t>
  </si>
  <si>
    <t xml:space="preserve">Таблица №18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</si>
</sst>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00"/>
    <numFmt numFmtId="194" formatCode="0.00000"/>
    <numFmt numFmtId="195" formatCode="0.0000"/>
    <numFmt numFmtId="196" formatCode="0.000"/>
    <numFmt numFmtId="197" formatCode="0.0"/>
    <numFmt numFmtId="198" formatCode="[$-419]#,##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horizontal="right" wrapText="1"/>
    </xf>
    <xf numFmtId="0" fontId="8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16" fontId="7" fillId="0" borderId="18" xfId="0" applyNumberFormat="1" applyFont="1" applyBorder="1" applyAlignment="1">
      <alignment horizontal="justify" vertical="top" wrapText="1"/>
    </xf>
    <xf numFmtId="3" fontId="7" fillId="0" borderId="18" xfId="0" applyNumberFormat="1" applyFont="1" applyBorder="1" applyAlignment="1">
      <alignment horizontal="justify" vertical="top" wrapText="1"/>
    </xf>
    <xf numFmtId="0" fontId="11" fillId="33" borderId="18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 wrapText="1"/>
    </xf>
    <xf numFmtId="3" fontId="11" fillId="33" borderId="18" xfId="0" applyNumberFormat="1" applyFont="1" applyFill="1" applyBorder="1" applyAlignment="1">
      <alignment horizontal="center" wrapText="1"/>
    </xf>
    <xf numFmtId="0" fontId="15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34" borderId="18" xfId="0" applyFont="1" applyFill="1" applyBorder="1" applyAlignment="1">
      <alignment vertical="center" wrapText="1"/>
    </xf>
    <xf numFmtId="198" fontId="15" fillId="0" borderId="18" xfId="0" applyNumberFormat="1" applyFont="1" applyBorder="1" applyAlignment="1">
      <alignment vertical="center" wrapText="1"/>
    </xf>
    <xf numFmtId="10" fontId="15" fillId="0" borderId="18" xfId="58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vertical="center" wrapText="1"/>
    </xf>
    <xf numFmtId="198" fontId="15" fillId="0" borderId="19" xfId="0" applyNumberFormat="1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vertical="center" wrapText="1"/>
    </xf>
    <xf numFmtId="49" fontId="14" fillId="34" borderId="18" xfId="0" applyNumberFormat="1" applyFont="1" applyFill="1" applyBorder="1" applyAlignment="1">
      <alignment vertical="center" wrapText="1"/>
    </xf>
    <xf numFmtId="0" fontId="14" fillId="34" borderId="18" xfId="0" applyFont="1" applyFill="1" applyBorder="1" applyAlignment="1">
      <alignment vertical="center" wrapText="1"/>
    </xf>
    <xf numFmtId="198" fontId="14" fillId="34" borderId="18" xfId="0" applyNumberFormat="1" applyFont="1" applyFill="1" applyBorder="1" applyAlignment="1">
      <alignment vertical="center" wrapText="1"/>
    </xf>
    <xf numFmtId="9" fontId="14" fillId="34" borderId="18" xfId="58" applyFont="1" applyFill="1" applyBorder="1" applyAlignment="1">
      <alignment vertical="center" wrapText="1"/>
    </xf>
    <xf numFmtId="0" fontId="12" fillId="33" borderId="18" xfId="0" applyFont="1" applyFill="1" applyBorder="1" applyAlignment="1">
      <alignment wrapText="1"/>
    </xf>
    <xf numFmtId="17" fontId="13" fillId="33" borderId="18" xfId="0" applyNumberFormat="1" applyFont="1" applyFill="1" applyBorder="1" applyAlignment="1">
      <alignment wrapText="1"/>
    </xf>
    <xf numFmtId="0" fontId="13" fillId="33" borderId="18" xfId="0" applyFont="1" applyFill="1" applyBorder="1" applyAlignment="1">
      <alignment wrapText="1"/>
    </xf>
    <xf numFmtId="3" fontId="12" fillId="33" borderId="18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justify" vertical="top" wrapText="1"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3" fontId="14" fillId="0" borderId="18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35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60" fillId="0" borderId="0" xfId="53" applyFont="1">
      <alignment/>
      <protection/>
    </xf>
    <xf numFmtId="0" fontId="43" fillId="0" borderId="0" xfId="53">
      <alignment/>
      <protection/>
    </xf>
    <xf numFmtId="0" fontId="61" fillId="0" borderId="18" xfId="53" applyFont="1" applyBorder="1" applyAlignment="1">
      <alignment horizontal="center" vertical="center"/>
      <protection/>
    </xf>
    <xf numFmtId="0" fontId="37" fillId="33" borderId="18" xfId="53" applyFont="1" applyFill="1" applyBorder="1" applyAlignment="1">
      <alignment vertical="top" wrapText="1"/>
      <protection/>
    </xf>
    <xf numFmtId="0" fontId="37" fillId="33" borderId="18" xfId="53" applyFont="1" applyFill="1" applyBorder="1" applyAlignment="1">
      <alignment horizontal="center" vertical="center" wrapText="1"/>
      <protection/>
    </xf>
    <xf numFmtId="0" fontId="37" fillId="33" borderId="18" xfId="53" applyFont="1" applyFill="1" applyBorder="1" applyAlignment="1">
      <alignment wrapText="1"/>
      <protection/>
    </xf>
    <xf numFmtId="0" fontId="38" fillId="33" borderId="18" xfId="53" applyFont="1" applyFill="1" applyBorder="1" applyAlignment="1">
      <alignment horizontal="justify" wrapText="1"/>
      <protection/>
    </xf>
    <xf numFmtId="0" fontId="38" fillId="33" borderId="18" xfId="53" applyFont="1" applyFill="1" applyBorder="1" applyAlignment="1">
      <alignment horizontal="center" vertical="center" wrapText="1"/>
      <protection/>
    </xf>
    <xf numFmtId="0" fontId="37" fillId="0" borderId="18" xfId="53" applyFont="1" applyFill="1" applyBorder="1" applyAlignment="1">
      <alignment horizontal="justify" wrapText="1"/>
      <protection/>
    </xf>
    <xf numFmtId="0" fontId="37" fillId="0" borderId="18" xfId="53" applyFont="1" applyFill="1" applyBorder="1" applyAlignment="1">
      <alignment horizontal="center" vertical="center" wrapText="1"/>
      <protection/>
    </xf>
    <xf numFmtId="0" fontId="37" fillId="33" borderId="18" xfId="53" applyFont="1" applyFill="1" applyBorder="1" applyAlignment="1">
      <alignment horizontal="justify" wrapText="1"/>
      <protection/>
    </xf>
    <xf numFmtId="1" fontId="37" fillId="33" borderId="18" xfId="53" applyNumberFormat="1" applyFont="1" applyFill="1" applyBorder="1" applyAlignment="1">
      <alignment horizontal="center" vertical="center" wrapText="1"/>
      <protection/>
    </xf>
    <xf numFmtId="1" fontId="38" fillId="33" borderId="18" xfId="53" applyNumberFormat="1" applyFont="1" applyFill="1" applyBorder="1" applyAlignment="1">
      <alignment horizontal="center" vertical="center" wrapText="1"/>
      <protection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vertical="center" wrapText="1"/>
    </xf>
    <xf numFmtId="0" fontId="62" fillId="36" borderId="24" xfId="0" applyFont="1" applyFill="1" applyBorder="1" applyAlignment="1">
      <alignment horizontal="center" vertical="center" wrapText="1"/>
    </xf>
    <xf numFmtId="3" fontId="62" fillId="36" borderId="24" xfId="0" applyNumberFormat="1" applyFont="1" applyFill="1" applyBorder="1" applyAlignment="1">
      <alignment horizontal="center" vertical="center" wrapText="1"/>
    </xf>
    <xf numFmtId="14" fontId="62" fillId="36" borderId="25" xfId="0" applyNumberFormat="1" applyFont="1" applyFill="1" applyBorder="1" applyAlignment="1">
      <alignment horizontal="center" vertical="center" wrapText="1"/>
    </xf>
    <xf numFmtId="0" fontId="61" fillId="0" borderId="18" xfId="53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3" borderId="27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17" fillId="0" borderId="21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3" fontId="14" fillId="35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8" borderId="18" xfId="0" applyFont="1" applyFill="1" applyBorder="1" applyAlignment="1">
      <alignment wrapText="1"/>
    </xf>
    <xf numFmtId="17" fontId="14" fillId="38" borderId="18" xfId="0" applyNumberFormat="1" applyFont="1" applyFill="1" applyBorder="1" applyAlignment="1">
      <alignment wrapText="1"/>
    </xf>
    <xf numFmtId="0" fontId="14" fillId="38" borderId="18" xfId="0" applyFont="1" applyFill="1" applyBorder="1" applyAlignment="1">
      <alignment wrapText="1"/>
    </xf>
    <xf numFmtId="0" fontId="12" fillId="38" borderId="18" xfId="0" applyFont="1" applyFill="1" applyBorder="1" applyAlignment="1">
      <alignment wrapText="1"/>
    </xf>
    <xf numFmtId="17" fontId="13" fillId="38" borderId="18" xfId="0" applyNumberFormat="1" applyFont="1" applyFill="1" applyBorder="1" applyAlignment="1">
      <alignment wrapText="1"/>
    </xf>
    <xf numFmtId="0" fontId="13" fillId="38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5" fillId="33" borderId="18" xfId="0" applyFont="1" applyFill="1" applyBorder="1" applyAlignment="1">
      <alignment horizontal="right" wrapText="1"/>
    </xf>
    <xf numFmtId="0" fontId="5" fillId="33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wrapText="1"/>
    </xf>
    <xf numFmtId="0" fontId="5" fillId="33" borderId="34" xfId="0" applyFont="1" applyFill="1" applyBorder="1" applyAlignment="1">
      <alignment wrapText="1"/>
    </xf>
    <xf numFmtId="0" fontId="5" fillId="33" borderId="35" xfId="0" applyFont="1" applyFill="1" applyBorder="1" applyAlignment="1">
      <alignment wrapText="1"/>
    </xf>
    <xf numFmtId="0" fontId="5" fillId="33" borderId="31" xfId="0" applyFont="1" applyFill="1" applyBorder="1" applyAlignment="1">
      <alignment horizontal="right" wrapText="1"/>
    </xf>
    <xf numFmtId="0" fontId="5" fillId="33" borderId="31" xfId="0" applyFont="1" applyFill="1" applyBorder="1" applyAlignment="1">
      <alignment wrapText="1"/>
    </xf>
    <xf numFmtId="0" fontId="5" fillId="33" borderId="33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0" fillId="0" borderId="38" xfId="0" applyFont="1" applyBorder="1" applyAlignment="1">
      <alignment/>
    </xf>
    <xf numFmtId="0" fontId="5" fillId="33" borderId="39" xfId="0" applyFont="1" applyFill="1" applyBorder="1" applyAlignment="1">
      <alignment wrapText="1"/>
    </xf>
    <xf numFmtId="0" fontId="5" fillId="33" borderId="37" xfId="0" applyFont="1" applyFill="1" applyBorder="1" applyAlignment="1">
      <alignment wrapText="1"/>
    </xf>
    <xf numFmtId="0" fontId="5" fillId="33" borderId="40" xfId="0" applyFont="1" applyFill="1" applyBorder="1" applyAlignment="1">
      <alignment horizontal="left" wrapText="1"/>
    </xf>
    <xf numFmtId="0" fontId="5" fillId="33" borderId="41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right" wrapText="1"/>
    </xf>
    <xf numFmtId="0" fontId="5" fillId="33" borderId="41" xfId="0" applyFont="1" applyFill="1" applyBorder="1" applyAlignment="1">
      <alignment horizontal="right" wrapText="1"/>
    </xf>
    <xf numFmtId="0" fontId="9" fillId="38" borderId="36" xfId="0" applyFont="1" applyFill="1" applyBorder="1" applyAlignment="1">
      <alignment horizontal="center" vertical="top" wrapText="1"/>
    </xf>
    <xf numFmtId="0" fontId="9" fillId="38" borderId="37" xfId="0" applyFont="1" applyFill="1" applyBorder="1" applyAlignment="1">
      <alignment horizontal="center" vertical="top" wrapText="1"/>
    </xf>
    <xf numFmtId="0" fontId="9" fillId="38" borderId="38" xfId="0" applyFont="1" applyFill="1" applyBorder="1" applyAlignment="1">
      <alignment horizontal="center" wrapText="1"/>
    </xf>
    <xf numFmtId="0" fontId="9" fillId="38" borderId="39" xfId="0" applyFont="1" applyFill="1" applyBorder="1" applyAlignment="1">
      <alignment horizontal="center" wrapText="1"/>
    </xf>
    <xf numFmtId="0" fontId="9" fillId="38" borderId="37" xfId="0" applyFont="1" applyFill="1" applyBorder="1" applyAlignment="1">
      <alignment horizontal="center" wrapText="1"/>
    </xf>
    <xf numFmtId="0" fontId="9" fillId="38" borderId="40" xfId="0" applyFont="1" applyFill="1" applyBorder="1" applyAlignment="1">
      <alignment horizontal="center" vertical="top" wrapText="1"/>
    </xf>
    <xf numFmtId="0" fontId="9" fillId="38" borderId="41" xfId="0" applyFont="1" applyFill="1" applyBorder="1" applyAlignment="1">
      <alignment horizontal="center" vertical="top" wrapText="1"/>
    </xf>
    <xf numFmtId="0" fontId="5" fillId="38" borderId="35" xfId="0" applyFont="1" applyFill="1" applyBorder="1" applyAlignment="1">
      <alignment wrapText="1"/>
    </xf>
    <xf numFmtId="0" fontId="5" fillId="38" borderId="34" xfId="0" applyFont="1" applyFill="1" applyBorder="1" applyAlignment="1">
      <alignment wrapText="1"/>
    </xf>
    <xf numFmtId="0" fontId="9" fillId="38" borderId="34" xfId="0" applyFont="1" applyFill="1" applyBorder="1" applyAlignment="1">
      <alignment wrapText="1"/>
    </xf>
    <xf numFmtId="0" fontId="9" fillId="38" borderId="41" xfId="0" applyFont="1" applyFill="1" applyBorder="1" applyAlignment="1">
      <alignment horizontal="center" wrapText="1"/>
    </xf>
    <xf numFmtId="0" fontId="9" fillId="38" borderId="42" xfId="0" applyFont="1" applyFill="1" applyBorder="1" applyAlignment="1">
      <alignment wrapText="1"/>
    </xf>
    <xf numFmtId="0" fontId="9" fillId="38" borderId="43" xfId="0" applyFont="1" applyFill="1" applyBorder="1" applyAlignment="1">
      <alignment wrapText="1"/>
    </xf>
    <xf numFmtId="0" fontId="5" fillId="38" borderId="44" xfId="0" applyFont="1" applyFill="1" applyBorder="1" applyAlignment="1">
      <alignment horizontal="center" wrapText="1"/>
    </xf>
    <xf numFmtId="0" fontId="5" fillId="38" borderId="45" xfId="0" applyFont="1" applyFill="1" applyBorder="1" applyAlignment="1">
      <alignment horizontal="center" wrapText="1"/>
    </xf>
    <xf numFmtId="0" fontId="5" fillId="38" borderId="46" xfId="0" applyFont="1" applyFill="1" applyBorder="1" applyAlignment="1">
      <alignment wrapText="1"/>
    </xf>
    <xf numFmtId="0" fontId="9" fillId="38" borderId="47" xfId="0" applyFont="1" applyFill="1" applyBorder="1" applyAlignment="1">
      <alignment horizontal="center" wrapText="1"/>
    </xf>
    <xf numFmtId="0" fontId="9" fillId="38" borderId="48" xfId="0" applyFont="1" applyFill="1" applyBorder="1" applyAlignment="1">
      <alignment horizontal="center" wrapText="1"/>
    </xf>
    <xf numFmtId="0" fontId="9" fillId="38" borderId="49" xfId="0" applyFont="1" applyFill="1" applyBorder="1" applyAlignment="1">
      <alignment horizontal="center" wrapText="1"/>
    </xf>
    <xf numFmtId="0" fontId="9" fillId="38" borderId="13" xfId="0" applyFont="1" applyFill="1" applyBorder="1" applyAlignment="1">
      <alignment horizontal="right" wrapText="1"/>
    </xf>
    <xf numFmtId="0" fontId="9" fillId="38" borderId="50" xfId="0" applyFont="1" applyFill="1" applyBorder="1" applyAlignment="1">
      <alignment horizontal="right" wrapText="1"/>
    </xf>
    <xf numFmtId="0" fontId="9" fillId="38" borderId="51" xfId="0" applyFont="1" applyFill="1" applyBorder="1" applyAlignment="1">
      <alignment horizontal="center" wrapText="1"/>
    </xf>
    <xf numFmtId="0" fontId="9" fillId="38" borderId="43" xfId="0" applyFont="1" applyFill="1" applyBorder="1" applyAlignment="1">
      <alignment horizontal="center" wrapText="1"/>
    </xf>
    <xf numFmtId="0" fontId="62" fillId="38" borderId="22" xfId="0" applyFont="1" applyFill="1" applyBorder="1" applyAlignment="1">
      <alignment horizontal="center" vertical="center" wrapText="1"/>
    </xf>
    <xf numFmtId="0" fontId="62" fillId="38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9" fillId="38" borderId="53" xfId="0" applyFont="1" applyFill="1" applyBorder="1" applyAlignment="1">
      <alignment horizontal="center" vertical="top" wrapText="1"/>
    </xf>
    <xf numFmtId="0" fontId="9" fillId="38" borderId="54" xfId="0" applyFont="1" applyFill="1" applyBorder="1" applyAlignment="1">
      <alignment horizontal="center" vertical="top" wrapText="1"/>
    </xf>
    <xf numFmtId="0" fontId="9" fillId="38" borderId="55" xfId="0" applyFont="1" applyFill="1" applyBorder="1" applyAlignment="1">
      <alignment horizontal="center" wrapText="1"/>
    </xf>
    <xf numFmtId="0" fontId="9" fillId="38" borderId="56" xfId="0" applyFont="1" applyFill="1" applyBorder="1" applyAlignment="1">
      <alignment horizontal="center" wrapText="1"/>
    </xf>
    <xf numFmtId="0" fontId="9" fillId="38" borderId="57" xfId="0" applyFont="1" applyFill="1" applyBorder="1" applyAlignment="1">
      <alignment horizontal="center" wrapText="1"/>
    </xf>
    <xf numFmtId="0" fontId="9" fillId="38" borderId="58" xfId="0" applyFont="1" applyFill="1" applyBorder="1" applyAlignment="1">
      <alignment horizontal="center" wrapText="1"/>
    </xf>
    <xf numFmtId="0" fontId="9" fillId="38" borderId="47" xfId="0" applyFont="1" applyFill="1" applyBorder="1" applyAlignment="1">
      <alignment horizontal="center" vertical="top" wrapText="1"/>
    </xf>
    <xf numFmtId="0" fontId="9" fillId="38" borderId="59" xfId="0" applyFont="1" applyFill="1" applyBorder="1" applyAlignment="1">
      <alignment horizontal="center" vertical="top" wrapText="1"/>
    </xf>
    <xf numFmtId="0" fontId="5" fillId="38" borderId="60" xfId="0" applyFont="1" applyFill="1" applyBorder="1" applyAlignment="1">
      <alignment wrapText="1"/>
    </xf>
    <xf numFmtId="0" fontId="9" fillId="38" borderId="60" xfId="0" applyFont="1" applyFill="1" applyBorder="1" applyAlignment="1">
      <alignment wrapText="1"/>
    </xf>
    <xf numFmtId="0" fontId="9" fillId="38" borderId="61" xfId="0" applyFont="1" applyFill="1" applyBorder="1" applyAlignment="1">
      <alignment horizontal="center" wrapText="1"/>
    </xf>
    <xf numFmtId="0" fontId="7" fillId="33" borderId="18" xfId="53" applyFont="1" applyFill="1" applyBorder="1" applyAlignment="1">
      <alignment vertical="top" wrapText="1"/>
      <protection/>
    </xf>
    <xf numFmtId="0" fontId="7" fillId="33" borderId="18" xfId="53" applyFont="1" applyFill="1" applyBorder="1" applyAlignment="1">
      <alignment horizontal="center" vertical="center" wrapText="1"/>
      <protection/>
    </xf>
    <xf numFmtId="0" fontId="7" fillId="33" borderId="18" xfId="53" applyFont="1" applyFill="1" applyBorder="1" applyAlignment="1">
      <alignment wrapText="1"/>
      <protection/>
    </xf>
    <xf numFmtId="0" fontId="8" fillId="33" borderId="18" xfId="53" applyFont="1" applyFill="1" applyBorder="1" applyAlignment="1">
      <alignment horizontal="justify" wrapText="1"/>
      <protection/>
    </xf>
    <xf numFmtId="0" fontId="8" fillId="33" borderId="18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justify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33" borderId="18" xfId="53" applyFont="1" applyFill="1" applyBorder="1" applyAlignment="1">
      <alignment horizontal="justify" wrapText="1"/>
      <protection/>
    </xf>
    <xf numFmtId="1" fontId="7" fillId="33" borderId="18" xfId="53" applyNumberFormat="1" applyFont="1" applyFill="1" applyBorder="1" applyAlignment="1">
      <alignment horizontal="center" vertical="center" wrapText="1"/>
      <protection/>
    </xf>
    <xf numFmtId="1" fontId="8" fillId="33" borderId="18" xfId="53" applyNumberFormat="1" applyFont="1" applyFill="1" applyBorder="1" applyAlignment="1">
      <alignment horizontal="center" vertical="center" wrapText="1"/>
      <protection/>
    </xf>
    <xf numFmtId="0" fontId="63" fillId="38" borderId="18" xfId="53" applyFont="1" applyFill="1" applyBorder="1" applyAlignment="1">
      <alignment horizontal="center" vertical="center"/>
      <protection/>
    </xf>
    <xf numFmtId="0" fontId="63" fillId="38" borderId="18" xfId="53" applyFont="1" applyFill="1" applyBorder="1" applyAlignment="1">
      <alignment horizontal="center" vertical="center"/>
      <protection/>
    </xf>
    <xf numFmtId="0" fontId="8" fillId="38" borderId="18" xfId="53" applyFont="1" applyFill="1" applyBorder="1" applyAlignment="1">
      <alignment horizontal="justify" wrapText="1"/>
      <protection/>
    </xf>
    <xf numFmtId="0" fontId="7" fillId="38" borderId="18" xfId="53" applyFont="1" applyFill="1" applyBorder="1" applyAlignment="1">
      <alignment horizontal="center" vertical="center" wrapText="1"/>
      <protection/>
    </xf>
    <xf numFmtId="0" fontId="8" fillId="38" borderId="18" xfId="53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3" fontId="7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0" fontId="8" fillId="38" borderId="18" xfId="0" applyFont="1" applyFill="1" applyBorder="1" applyAlignment="1">
      <alignment horizontal="center" vertical="top" wrapText="1"/>
    </xf>
    <xf numFmtId="0" fontId="8" fillId="38" borderId="18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6" fillId="38" borderId="18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left" vertical="center" wrapText="1"/>
    </xf>
    <xf numFmtId="3" fontId="15" fillId="38" borderId="18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9">
      <selection activeCell="T27" sqref="T27"/>
    </sheetView>
  </sheetViews>
  <sheetFormatPr defaultColWidth="9.140625" defaultRowHeight="12.75"/>
  <cols>
    <col min="1" max="1" width="4.28125" style="0" customWidth="1"/>
    <col min="2" max="2" width="25.8515625" style="0" customWidth="1"/>
  </cols>
  <sheetData>
    <row r="1" spans="3:17" ht="33" customHeight="1">
      <c r="C1" s="91" t="s">
        <v>157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25.5">
      <c r="A2" s="85" t="s">
        <v>63</v>
      </c>
      <c r="B2" s="85" t="s">
        <v>151</v>
      </c>
      <c r="C2" s="86" t="s">
        <v>135</v>
      </c>
      <c r="D2" s="86" t="s">
        <v>136</v>
      </c>
      <c r="E2" s="86" t="s">
        <v>137</v>
      </c>
      <c r="F2" s="86" t="s">
        <v>138</v>
      </c>
      <c r="G2" s="86" t="s">
        <v>139</v>
      </c>
      <c r="H2" s="86" t="s">
        <v>140</v>
      </c>
      <c r="I2" s="86" t="s">
        <v>141</v>
      </c>
      <c r="J2" s="86" t="s">
        <v>142</v>
      </c>
      <c r="K2" s="86" t="s">
        <v>143</v>
      </c>
      <c r="L2" s="86" t="s">
        <v>144</v>
      </c>
      <c r="M2" s="86" t="s">
        <v>145</v>
      </c>
      <c r="N2" s="86" t="s">
        <v>146</v>
      </c>
      <c r="O2" s="87" t="s">
        <v>147</v>
      </c>
      <c r="P2" s="87" t="s">
        <v>148</v>
      </c>
      <c r="Q2" s="87" t="s">
        <v>149</v>
      </c>
      <c r="R2" s="87" t="s">
        <v>150</v>
      </c>
    </row>
    <row r="3" spans="1:18" ht="15" customHeight="1">
      <c r="A3" s="19">
        <v>1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 customHeight="1">
      <c r="A4" s="19">
        <v>2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>
      <c r="A5" s="19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>
      <c r="A6" s="19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>
      <c r="A7" s="19">
        <v>5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>
      <c r="A8" s="19">
        <v>6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 customHeight="1">
      <c r="A9" s="19">
        <v>9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71" t="s">
        <v>71</v>
      </c>
      <c r="B10" s="71"/>
      <c r="C10" s="40">
        <f>SUM(C3:C9)</f>
        <v>0</v>
      </c>
      <c r="D10" s="40">
        <f aca="true" t="shared" si="0" ref="D10:R10">SUM(D3:D9)</f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40">
        <f t="shared" si="0"/>
        <v>0</v>
      </c>
      <c r="O10" s="40">
        <f t="shared" si="0"/>
        <v>0</v>
      </c>
      <c r="P10" s="40">
        <f t="shared" si="0"/>
        <v>0</v>
      </c>
      <c r="Q10" s="40">
        <f t="shared" si="0"/>
        <v>0</v>
      </c>
      <c r="R10" s="40">
        <f t="shared" si="0"/>
        <v>0</v>
      </c>
    </row>
    <row r="13" spans="3:17" ht="20.25" customHeight="1">
      <c r="C13" s="91" t="s">
        <v>86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8" ht="25.5">
      <c r="A14" s="88" t="s">
        <v>63</v>
      </c>
      <c r="B14" s="88" t="s">
        <v>152</v>
      </c>
      <c r="C14" s="89" t="s">
        <v>135</v>
      </c>
      <c r="D14" s="89" t="s">
        <v>136</v>
      </c>
      <c r="E14" s="89" t="s">
        <v>137</v>
      </c>
      <c r="F14" s="89" t="s">
        <v>138</v>
      </c>
      <c r="G14" s="89" t="s">
        <v>139</v>
      </c>
      <c r="H14" s="89" t="s">
        <v>140</v>
      </c>
      <c r="I14" s="89" t="s">
        <v>141</v>
      </c>
      <c r="J14" s="89" t="s">
        <v>142</v>
      </c>
      <c r="K14" s="89" t="s">
        <v>143</v>
      </c>
      <c r="L14" s="89" t="s">
        <v>144</v>
      </c>
      <c r="M14" s="89" t="s">
        <v>145</v>
      </c>
      <c r="N14" s="89" t="s">
        <v>146</v>
      </c>
      <c r="O14" s="90" t="s">
        <v>147</v>
      </c>
      <c r="P14" s="90" t="s">
        <v>148</v>
      </c>
      <c r="Q14" s="90" t="s">
        <v>149</v>
      </c>
      <c r="R14" s="90" t="s">
        <v>150</v>
      </c>
    </row>
    <row r="15" spans="1:18" ht="12.75">
      <c r="A15" s="19">
        <v>1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19">
        <v>2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19">
        <v>3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19">
        <v>4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19">
        <v>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19">
        <v>6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19">
        <v>9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71" t="s">
        <v>71</v>
      </c>
      <c r="B22" s="71"/>
      <c r="C22" s="40">
        <f aca="true" t="shared" si="1" ref="C22:R22">SUM(C15:C21)</f>
        <v>0</v>
      </c>
      <c r="D22" s="40">
        <f t="shared" si="1"/>
        <v>0</v>
      </c>
      <c r="E22" s="40">
        <f t="shared" si="1"/>
        <v>0</v>
      </c>
      <c r="F22" s="40">
        <f t="shared" si="1"/>
        <v>0</v>
      </c>
      <c r="G22" s="40">
        <f t="shared" si="1"/>
        <v>0</v>
      </c>
      <c r="H22" s="40">
        <f t="shared" si="1"/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</row>
    <row r="25" spans="1:4" ht="15.75">
      <c r="A25" s="83" t="s">
        <v>134</v>
      </c>
      <c r="B25" s="84"/>
      <c r="C25" s="84"/>
      <c r="D25" s="84"/>
    </row>
    <row r="27" spans="3:18" ht="33" customHeight="1">
      <c r="C27" s="91" t="s">
        <v>157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134" t="s">
        <v>156</v>
      </c>
    </row>
    <row r="28" spans="1:18" ht="25.5">
      <c r="A28" s="37" t="s">
        <v>63</v>
      </c>
      <c r="B28" s="37" t="s">
        <v>23</v>
      </c>
      <c r="C28" s="38" t="s">
        <v>135</v>
      </c>
      <c r="D28" s="38" t="s">
        <v>136</v>
      </c>
      <c r="E28" s="38" t="s">
        <v>137</v>
      </c>
      <c r="F28" s="38" t="s">
        <v>138</v>
      </c>
      <c r="G28" s="38" t="s">
        <v>139</v>
      </c>
      <c r="H28" s="38" t="s">
        <v>140</v>
      </c>
      <c r="I28" s="38" t="s">
        <v>141</v>
      </c>
      <c r="J28" s="38" t="s">
        <v>142</v>
      </c>
      <c r="K28" s="38" t="s">
        <v>143</v>
      </c>
      <c r="L28" s="38" t="s">
        <v>144</v>
      </c>
      <c r="M28" s="38" t="s">
        <v>145</v>
      </c>
      <c r="N28" s="38" t="s">
        <v>146</v>
      </c>
      <c r="O28" s="39" t="s">
        <v>147</v>
      </c>
      <c r="P28" s="39" t="s">
        <v>148</v>
      </c>
      <c r="Q28" s="39" t="s">
        <v>149</v>
      </c>
      <c r="R28" s="39" t="s">
        <v>150</v>
      </c>
    </row>
    <row r="29" spans="1:18" ht="15" customHeight="1">
      <c r="A29" s="19">
        <v>1</v>
      </c>
      <c r="B29" s="20" t="s">
        <v>64</v>
      </c>
      <c r="C29" s="21">
        <v>10000</v>
      </c>
      <c r="D29" s="21">
        <v>10000</v>
      </c>
      <c r="E29" s="21">
        <v>20000</v>
      </c>
      <c r="F29" s="21">
        <v>20000</v>
      </c>
      <c r="G29" s="21">
        <v>30000</v>
      </c>
      <c r="H29" s="21">
        <v>30000</v>
      </c>
      <c r="I29" s="21">
        <v>30000</v>
      </c>
      <c r="J29" s="21">
        <v>80000</v>
      </c>
      <c r="K29" s="21">
        <v>10000</v>
      </c>
      <c r="L29" s="21">
        <v>20000</v>
      </c>
      <c r="M29" s="21">
        <v>30000</v>
      </c>
      <c r="N29" s="21">
        <v>30000</v>
      </c>
      <c r="O29" s="21">
        <v>80000</v>
      </c>
      <c r="P29" s="21">
        <v>90000</v>
      </c>
      <c r="Q29" s="21">
        <v>200000</v>
      </c>
      <c r="R29" s="21">
        <v>90000</v>
      </c>
    </row>
    <row r="30" spans="1:18" ht="15" customHeight="1">
      <c r="A30" s="19">
        <v>2</v>
      </c>
      <c r="B30" s="20" t="s">
        <v>65</v>
      </c>
      <c r="C30" s="21">
        <v>2000</v>
      </c>
      <c r="D30" s="21">
        <v>2000</v>
      </c>
      <c r="E30" s="21">
        <v>2000</v>
      </c>
      <c r="F30" s="21">
        <v>2000</v>
      </c>
      <c r="G30" s="21">
        <v>2000</v>
      </c>
      <c r="H30" s="21">
        <v>2000</v>
      </c>
      <c r="I30" s="21">
        <v>2000</v>
      </c>
      <c r="J30" s="21">
        <v>6000</v>
      </c>
      <c r="K30" s="21">
        <v>2000</v>
      </c>
      <c r="L30" s="21">
        <v>2000</v>
      </c>
      <c r="M30" s="21">
        <v>2000</v>
      </c>
      <c r="N30" s="21">
        <v>2000</v>
      </c>
      <c r="O30" s="21">
        <v>6000</v>
      </c>
      <c r="P30" s="21">
        <v>6000</v>
      </c>
      <c r="Q30" s="21">
        <v>10000</v>
      </c>
      <c r="R30" s="21">
        <v>6000</v>
      </c>
    </row>
    <row r="31" spans="1:18" ht="15" customHeight="1">
      <c r="A31" s="19">
        <v>3</v>
      </c>
      <c r="B31" s="20" t="s">
        <v>66</v>
      </c>
      <c r="C31" s="21">
        <v>0</v>
      </c>
      <c r="D31" s="21">
        <v>1000</v>
      </c>
      <c r="E31" s="21">
        <v>2000</v>
      </c>
      <c r="F31" s="21">
        <v>2000</v>
      </c>
      <c r="G31" s="21">
        <v>2000</v>
      </c>
      <c r="H31" s="21">
        <v>2000</v>
      </c>
      <c r="I31" s="21">
        <v>2000</v>
      </c>
      <c r="J31" s="21">
        <v>2000</v>
      </c>
      <c r="K31" s="21">
        <v>2000</v>
      </c>
      <c r="L31" s="21">
        <v>2000</v>
      </c>
      <c r="M31" s="21">
        <v>2000</v>
      </c>
      <c r="N31" s="21">
        <v>2000</v>
      </c>
      <c r="O31" s="21">
        <v>6000</v>
      </c>
      <c r="P31" s="21">
        <v>6000</v>
      </c>
      <c r="Q31" s="21">
        <v>6000</v>
      </c>
      <c r="R31" s="21">
        <v>6000</v>
      </c>
    </row>
    <row r="32" spans="1:18" ht="15" customHeight="1">
      <c r="A32" s="19">
        <v>4</v>
      </c>
      <c r="B32" s="20" t="s">
        <v>67</v>
      </c>
      <c r="C32" s="21">
        <v>4000</v>
      </c>
      <c r="D32" s="21">
        <v>4000</v>
      </c>
      <c r="E32" s="21">
        <v>4000</v>
      </c>
      <c r="F32" s="21">
        <v>4000</v>
      </c>
      <c r="G32" s="21">
        <v>8000</v>
      </c>
      <c r="H32" s="21">
        <v>8000</v>
      </c>
      <c r="I32" s="21">
        <v>8000</v>
      </c>
      <c r="J32" s="21">
        <v>30000</v>
      </c>
      <c r="K32" s="21">
        <v>4000</v>
      </c>
      <c r="L32" s="21">
        <v>12000</v>
      </c>
      <c r="M32" s="21">
        <v>12000</v>
      </c>
      <c r="N32" s="21">
        <v>12000</v>
      </c>
      <c r="O32" s="21">
        <v>48000</v>
      </c>
      <c r="P32" s="21">
        <v>48000</v>
      </c>
      <c r="Q32" s="21">
        <f>P32*2</f>
        <v>96000</v>
      </c>
      <c r="R32" s="21">
        <v>48000</v>
      </c>
    </row>
    <row r="33" spans="1:18" ht="15" customHeight="1">
      <c r="A33" s="19">
        <v>5</v>
      </c>
      <c r="B33" s="20" t="s">
        <v>70</v>
      </c>
      <c r="C33" s="21">
        <v>5000</v>
      </c>
      <c r="D33" s="21">
        <v>10000</v>
      </c>
      <c r="E33" s="21">
        <v>15000</v>
      </c>
      <c r="F33" s="21">
        <v>15000</v>
      </c>
      <c r="G33" s="21">
        <v>15000</v>
      </c>
      <c r="H33" s="21">
        <v>20000</v>
      </c>
      <c r="I33" s="21">
        <v>20000</v>
      </c>
      <c r="J33" s="21">
        <v>30000</v>
      </c>
      <c r="K33" s="21">
        <v>5000</v>
      </c>
      <c r="L33" s="21">
        <v>10000</v>
      </c>
      <c r="M33" s="21">
        <v>15000</v>
      </c>
      <c r="N33" s="21">
        <v>15000</v>
      </c>
      <c r="O33" s="21">
        <v>50000</v>
      </c>
      <c r="P33" s="21">
        <v>50000</v>
      </c>
      <c r="Q33" s="21">
        <v>100000</v>
      </c>
      <c r="R33" s="21">
        <v>50000</v>
      </c>
    </row>
    <row r="34" spans="1:18" ht="15" customHeight="1">
      <c r="A34" s="19">
        <v>6</v>
      </c>
      <c r="B34" s="20" t="s">
        <v>68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2000</v>
      </c>
      <c r="K34" s="21">
        <v>0</v>
      </c>
      <c r="L34" s="21">
        <v>0</v>
      </c>
      <c r="M34" s="21">
        <v>0</v>
      </c>
      <c r="N34" s="21">
        <v>0</v>
      </c>
      <c r="O34" s="21">
        <v>2000</v>
      </c>
      <c r="P34" s="21">
        <v>2000</v>
      </c>
      <c r="Q34" s="21">
        <v>2000</v>
      </c>
      <c r="R34" s="21">
        <v>2000</v>
      </c>
    </row>
    <row r="35" spans="1:18" ht="15" customHeight="1">
      <c r="A35" s="19">
        <v>9</v>
      </c>
      <c r="B35" s="20" t="s">
        <v>69</v>
      </c>
      <c r="C35" s="21">
        <v>4000</v>
      </c>
      <c r="D35" s="21">
        <v>4000</v>
      </c>
      <c r="E35" s="21">
        <v>4000</v>
      </c>
      <c r="F35" s="21">
        <v>4000</v>
      </c>
      <c r="G35" s="21">
        <v>8000</v>
      </c>
      <c r="H35" s="21">
        <v>8000</v>
      </c>
      <c r="I35" s="21">
        <v>8000</v>
      </c>
      <c r="J35" s="21">
        <v>20000</v>
      </c>
      <c r="K35" s="21">
        <v>4000</v>
      </c>
      <c r="L35" s="21">
        <v>12000</v>
      </c>
      <c r="M35" s="21">
        <v>12000</v>
      </c>
      <c r="N35" s="21">
        <v>12000</v>
      </c>
      <c r="O35" s="21">
        <v>48000</v>
      </c>
      <c r="P35" s="21">
        <v>48000</v>
      </c>
      <c r="Q35" s="21">
        <f>P35*2</f>
        <v>96000</v>
      </c>
      <c r="R35" s="21">
        <v>48000</v>
      </c>
    </row>
    <row r="36" spans="1:18" ht="12.75">
      <c r="A36" s="71" t="s">
        <v>71</v>
      </c>
      <c r="B36" s="71"/>
      <c r="C36" s="40">
        <f>SUM(C29:C35)</f>
        <v>25000</v>
      </c>
      <c r="D36" s="40">
        <f aca="true" t="shared" si="2" ref="D36:R36">SUM(D29:D35)</f>
        <v>31000</v>
      </c>
      <c r="E36" s="40">
        <f t="shared" si="2"/>
        <v>47000</v>
      </c>
      <c r="F36" s="40">
        <f t="shared" si="2"/>
        <v>47000</v>
      </c>
      <c r="G36" s="40">
        <f t="shared" si="2"/>
        <v>65000</v>
      </c>
      <c r="H36" s="40">
        <f t="shared" si="2"/>
        <v>70000</v>
      </c>
      <c r="I36" s="40">
        <f t="shared" si="2"/>
        <v>70000</v>
      </c>
      <c r="J36" s="40">
        <f t="shared" si="2"/>
        <v>170000</v>
      </c>
      <c r="K36" s="40">
        <f t="shared" si="2"/>
        <v>27000</v>
      </c>
      <c r="L36" s="40">
        <f t="shared" si="2"/>
        <v>58000</v>
      </c>
      <c r="M36" s="40">
        <f t="shared" si="2"/>
        <v>73000</v>
      </c>
      <c r="N36" s="40">
        <f t="shared" si="2"/>
        <v>73000</v>
      </c>
      <c r="O36" s="40">
        <f t="shared" si="2"/>
        <v>240000</v>
      </c>
      <c r="P36" s="40">
        <f t="shared" si="2"/>
        <v>250000</v>
      </c>
      <c r="Q36" s="40">
        <f t="shared" si="2"/>
        <v>510000</v>
      </c>
      <c r="R36" s="40">
        <f t="shared" si="2"/>
        <v>250000</v>
      </c>
    </row>
    <row r="39" spans="3:17" ht="12.75">
      <c r="C39" s="72" t="s">
        <v>86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8" ht="25.5">
      <c r="A40" s="37" t="s">
        <v>63</v>
      </c>
      <c r="B40" s="37" t="s">
        <v>23</v>
      </c>
      <c r="C40" s="38">
        <v>43374</v>
      </c>
      <c r="D40" s="38">
        <v>43405</v>
      </c>
      <c r="E40" s="38">
        <v>43435</v>
      </c>
      <c r="F40" s="38">
        <v>43466</v>
      </c>
      <c r="G40" s="38">
        <v>43497</v>
      </c>
      <c r="H40" s="38">
        <v>43525</v>
      </c>
      <c r="I40" s="38">
        <v>43556</v>
      </c>
      <c r="J40" s="38">
        <v>43586</v>
      </c>
      <c r="K40" s="38">
        <v>43617</v>
      </c>
      <c r="L40" s="38">
        <v>43647</v>
      </c>
      <c r="M40" s="38">
        <v>43678</v>
      </c>
      <c r="N40" s="38">
        <v>43709</v>
      </c>
      <c r="O40" s="39" t="s">
        <v>72</v>
      </c>
      <c r="P40" s="39" t="s">
        <v>73</v>
      </c>
      <c r="Q40" s="39" t="s">
        <v>74</v>
      </c>
      <c r="R40" s="39" t="s">
        <v>75</v>
      </c>
    </row>
    <row r="41" spans="1:18" ht="12.75">
      <c r="A41" s="19">
        <v>1</v>
      </c>
      <c r="B41" s="20" t="s">
        <v>64</v>
      </c>
      <c r="C41" s="21">
        <f>C29*0.7</f>
        <v>7000</v>
      </c>
      <c r="D41" s="21">
        <f aca="true" t="shared" si="3" ref="D41:R41">D29*0.7</f>
        <v>7000</v>
      </c>
      <c r="E41" s="21">
        <f t="shared" si="3"/>
        <v>14000</v>
      </c>
      <c r="F41" s="21">
        <f t="shared" si="3"/>
        <v>14000</v>
      </c>
      <c r="G41" s="21">
        <f t="shared" si="3"/>
        <v>21000</v>
      </c>
      <c r="H41" s="21">
        <f t="shared" si="3"/>
        <v>21000</v>
      </c>
      <c r="I41" s="21">
        <f t="shared" si="3"/>
        <v>21000</v>
      </c>
      <c r="J41" s="21">
        <f t="shared" si="3"/>
        <v>56000</v>
      </c>
      <c r="K41" s="21">
        <f t="shared" si="3"/>
        <v>7000</v>
      </c>
      <c r="L41" s="21">
        <f t="shared" si="3"/>
        <v>14000</v>
      </c>
      <c r="M41" s="21">
        <f t="shared" si="3"/>
        <v>21000</v>
      </c>
      <c r="N41" s="21">
        <f t="shared" si="3"/>
        <v>21000</v>
      </c>
      <c r="O41" s="21">
        <f t="shared" si="3"/>
        <v>56000</v>
      </c>
      <c r="P41" s="21">
        <f t="shared" si="3"/>
        <v>62999.99999999999</v>
      </c>
      <c r="Q41" s="21">
        <f t="shared" si="3"/>
        <v>140000</v>
      </c>
      <c r="R41" s="21">
        <f t="shared" si="3"/>
        <v>62999.99999999999</v>
      </c>
    </row>
    <row r="42" spans="1:18" ht="25.5">
      <c r="A42" s="19">
        <v>2</v>
      </c>
      <c r="B42" s="20" t="s">
        <v>65</v>
      </c>
      <c r="C42" s="21">
        <f aca="true" t="shared" si="4" ref="C42:R42">C30*0.7</f>
        <v>1400</v>
      </c>
      <c r="D42" s="21">
        <f t="shared" si="4"/>
        <v>1400</v>
      </c>
      <c r="E42" s="21">
        <f t="shared" si="4"/>
        <v>1400</v>
      </c>
      <c r="F42" s="21">
        <f t="shared" si="4"/>
        <v>1400</v>
      </c>
      <c r="G42" s="21">
        <f t="shared" si="4"/>
        <v>1400</v>
      </c>
      <c r="H42" s="21">
        <f t="shared" si="4"/>
        <v>1400</v>
      </c>
      <c r="I42" s="21">
        <f t="shared" si="4"/>
        <v>1400</v>
      </c>
      <c r="J42" s="21">
        <f t="shared" si="4"/>
        <v>4200</v>
      </c>
      <c r="K42" s="21">
        <f t="shared" si="4"/>
        <v>1400</v>
      </c>
      <c r="L42" s="21">
        <f t="shared" si="4"/>
        <v>1400</v>
      </c>
      <c r="M42" s="21">
        <f t="shared" si="4"/>
        <v>1400</v>
      </c>
      <c r="N42" s="21">
        <f t="shared" si="4"/>
        <v>1400</v>
      </c>
      <c r="O42" s="21">
        <f t="shared" si="4"/>
        <v>4200</v>
      </c>
      <c r="P42" s="21">
        <f t="shared" si="4"/>
        <v>4200</v>
      </c>
      <c r="Q42" s="21">
        <f t="shared" si="4"/>
        <v>7000</v>
      </c>
      <c r="R42" s="21">
        <f t="shared" si="4"/>
        <v>4200</v>
      </c>
    </row>
    <row r="43" spans="1:18" ht="12.75">
      <c r="A43" s="19">
        <v>3</v>
      </c>
      <c r="B43" s="20" t="s">
        <v>66</v>
      </c>
      <c r="C43" s="21">
        <f aca="true" t="shared" si="5" ref="C43:R43">C31*0.7</f>
        <v>0</v>
      </c>
      <c r="D43" s="21">
        <f t="shared" si="5"/>
        <v>700</v>
      </c>
      <c r="E43" s="21">
        <f t="shared" si="5"/>
        <v>1400</v>
      </c>
      <c r="F43" s="21">
        <f t="shared" si="5"/>
        <v>1400</v>
      </c>
      <c r="G43" s="21">
        <f t="shared" si="5"/>
        <v>1400</v>
      </c>
      <c r="H43" s="21">
        <f t="shared" si="5"/>
        <v>1400</v>
      </c>
      <c r="I43" s="21">
        <f t="shared" si="5"/>
        <v>1400</v>
      </c>
      <c r="J43" s="21">
        <f t="shared" si="5"/>
        <v>1400</v>
      </c>
      <c r="K43" s="21">
        <f t="shared" si="5"/>
        <v>1400</v>
      </c>
      <c r="L43" s="21">
        <f t="shared" si="5"/>
        <v>1400</v>
      </c>
      <c r="M43" s="21">
        <f t="shared" si="5"/>
        <v>1400</v>
      </c>
      <c r="N43" s="21">
        <f t="shared" si="5"/>
        <v>1400</v>
      </c>
      <c r="O43" s="21">
        <f t="shared" si="5"/>
        <v>4200</v>
      </c>
      <c r="P43" s="21">
        <f t="shared" si="5"/>
        <v>4200</v>
      </c>
      <c r="Q43" s="21">
        <f t="shared" si="5"/>
        <v>4200</v>
      </c>
      <c r="R43" s="21">
        <f t="shared" si="5"/>
        <v>4200</v>
      </c>
    </row>
    <row r="44" spans="1:18" ht="12.75">
      <c r="A44" s="19">
        <v>4</v>
      </c>
      <c r="B44" s="20" t="s">
        <v>67</v>
      </c>
      <c r="C44" s="21">
        <f aca="true" t="shared" si="6" ref="C44:R44">C32*0.7</f>
        <v>2800</v>
      </c>
      <c r="D44" s="21">
        <f t="shared" si="6"/>
        <v>2800</v>
      </c>
      <c r="E44" s="21">
        <f t="shared" si="6"/>
        <v>2800</v>
      </c>
      <c r="F44" s="21">
        <f t="shared" si="6"/>
        <v>2800</v>
      </c>
      <c r="G44" s="21">
        <f t="shared" si="6"/>
        <v>5600</v>
      </c>
      <c r="H44" s="21">
        <f t="shared" si="6"/>
        <v>5600</v>
      </c>
      <c r="I44" s="21">
        <f t="shared" si="6"/>
        <v>5600</v>
      </c>
      <c r="J44" s="21">
        <f t="shared" si="6"/>
        <v>21000</v>
      </c>
      <c r="K44" s="21">
        <f t="shared" si="6"/>
        <v>2800</v>
      </c>
      <c r="L44" s="21">
        <f t="shared" si="6"/>
        <v>8400</v>
      </c>
      <c r="M44" s="21">
        <f t="shared" si="6"/>
        <v>8400</v>
      </c>
      <c r="N44" s="21">
        <f t="shared" si="6"/>
        <v>8400</v>
      </c>
      <c r="O44" s="21">
        <f t="shared" si="6"/>
        <v>33600</v>
      </c>
      <c r="P44" s="21">
        <f t="shared" si="6"/>
        <v>33600</v>
      </c>
      <c r="Q44" s="21">
        <f t="shared" si="6"/>
        <v>67200</v>
      </c>
      <c r="R44" s="21">
        <f t="shared" si="6"/>
        <v>33600</v>
      </c>
    </row>
    <row r="45" spans="1:18" ht="12.75">
      <c r="A45" s="19">
        <v>5</v>
      </c>
      <c r="B45" s="20" t="s">
        <v>70</v>
      </c>
      <c r="C45" s="21">
        <f aca="true" t="shared" si="7" ref="C45:R45">C33*0.7</f>
        <v>3500</v>
      </c>
      <c r="D45" s="21">
        <f t="shared" si="7"/>
        <v>7000</v>
      </c>
      <c r="E45" s="21">
        <f t="shared" si="7"/>
        <v>10500</v>
      </c>
      <c r="F45" s="21">
        <f t="shared" si="7"/>
        <v>10500</v>
      </c>
      <c r="G45" s="21">
        <f t="shared" si="7"/>
        <v>10500</v>
      </c>
      <c r="H45" s="21">
        <f t="shared" si="7"/>
        <v>14000</v>
      </c>
      <c r="I45" s="21">
        <f t="shared" si="7"/>
        <v>14000</v>
      </c>
      <c r="J45" s="21">
        <f t="shared" si="7"/>
        <v>21000</v>
      </c>
      <c r="K45" s="21">
        <f t="shared" si="7"/>
        <v>3500</v>
      </c>
      <c r="L45" s="21">
        <f t="shared" si="7"/>
        <v>7000</v>
      </c>
      <c r="M45" s="21">
        <f t="shared" si="7"/>
        <v>10500</v>
      </c>
      <c r="N45" s="21">
        <f t="shared" si="7"/>
        <v>10500</v>
      </c>
      <c r="O45" s="21">
        <f t="shared" si="7"/>
        <v>35000</v>
      </c>
      <c r="P45" s="21">
        <f t="shared" si="7"/>
        <v>35000</v>
      </c>
      <c r="Q45" s="21">
        <f t="shared" si="7"/>
        <v>70000</v>
      </c>
      <c r="R45" s="21">
        <f t="shared" si="7"/>
        <v>35000</v>
      </c>
    </row>
    <row r="46" spans="1:18" ht="25.5">
      <c r="A46" s="19">
        <v>6</v>
      </c>
      <c r="B46" s="20" t="s">
        <v>68</v>
      </c>
      <c r="C46" s="21">
        <f aca="true" t="shared" si="8" ref="C46:R46">C34*0.7</f>
        <v>0</v>
      </c>
      <c r="D46" s="21">
        <f t="shared" si="8"/>
        <v>0</v>
      </c>
      <c r="E46" s="21">
        <f t="shared" si="8"/>
        <v>0</v>
      </c>
      <c r="F46" s="21">
        <f t="shared" si="8"/>
        <v>0</v>
      </c>
      <c r="G46" s="21">
        <f t="shared" si="8"/>
        <v>0</v>
      </c>
      <c r="H46" s="21">
        <f t="shared" si="8"/>
        <v>0</v>
      </c>
      <c r="I46" s="21">
        <f t="shared" si="8"/>
        <v>0</v>
      </c>
      <c r="J46" s="21">
        <f t="shared" si="8"/>
        <v>1400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1400</v>
      </c>
      <c r="P46" s="21">
        <f t="shared" si="8"/>
        <v>1400</v>
      </c>
      <c r="Q46" s="21">
        <f t="shared" si="8"/>
        <v>1400</v>
      </c>
      <c r="R46" s="21">
        <f t="shared" si="8"/>
        <v>1400</v>
      </c>
    </row>
    <row r="47" spans="1:18" ht="12.75">
      <c r="A47" s="19">
        <v>9</v>
      </c>
      <c r="B47" s="20" t="s">
        <v>69</v>
      </c>
      <c r="C47" s="21">
        <f aca="true" t="shared" si="9" ref="C47:R47">C35*0.7</f>
        <v>2800</v>
      </c>
      <c r="D47" s="21">
        <f t="shared" si="9"/>
        <v>2800</v>
      </c>
      <c r="E47" s="21">
        <f t="shared" si="9"/>
        <v>2800</v>
      </c>
      <c r="F47" s="21">
        <f t="shared" si="9"/>
        <v>2800</v>
      </c>
      <c r="G47" s="21">
        <f t="shared" si="9"/>
        <v>5600</v>
      </c>
      <c r="H47" s="21">
        <f t="shared" si="9"/>
        <v>5600</v>
      </c>
      <c r="I47" s="21">
        <f t="shared" si="9"/>
        <v>5600</v>
      </c>
      <c r="J47" s="21">
        <f t="shared" si="9"/>
        <v>14000</v>
      </c>
      <c r="K47" s="21">
        <f t="shared" si="9"/>
        <v>2800</v>
      </c>
      <c r="L47" s="21">
        <f t="shared" si="9"/>
        <v>8400</v>
      </c>
      <c r="M47" s="21">
        <f t="shared" si="9"/>
        <v>8400</v>
      </c>
      <c r="N47" s="21">
        <f t="shared" si="9"/>
        <v>8400</v>
      </c>
      <c r="O47" s="21">
        <f t="shared" si="9"/>
        <v>33600</v>
      </c>
      <c r="P47" s="21">
        <f t="shared" si="9"/>
        <v>33600</v>
      </c>
      <c r="Q47" s="21">
        <f t="shared" si="9"/>
        <v>67200</v>
      </c>
      <c r="R47" s="21">
        <f t="shared" si="9"/>
        <v>33600</v>
      </c>
    </row>
    <row r="48" spans="1:18" ht="12.75">
      <c r="A48" s="71" t="s">
        <v>71</v>
      </c>
      <c r="B48" s="71"/>
      <c r="C48" s="40">
        <f aca="true" t="shared" si="10" ref="C48:R48">SUM(C41:C47)</f>
        <v>17500</v>
      </c>
      <c r="D48" s="40">
        <f t="shared" si="10"/>
        <v>21700</v>
      </c>
      <c r="E48" s="40">
        <f t="shared" si="10"/>
        <v>32900</v>
      </c>
      <c r="F48" s="40">
        <f t="shared" si="10"/>
        <v>32900</v>
      </c>
      <c r="G48" s="40">
        <f t="shared" si="10"/>
        <v>45500</v>
      </c>
      <c r="H48" s="40">
        <f t="shared" si="10"/>
        <v>49000</v>
      </c>
      <c r="I48" s="40">
        <f t="shared" si="10"/>
        <v>49000</v>
      </c>
      <c r="J48" s="40">
        <f t="shared" si="10"/>
        <v>119000</v>
      </c>
      <c r="K48" s="40">
        <f t="shared" si="10"/>
        <v>18900</v>
      </c>
      <c r="L48" s="40">
        <f t="shared" si="10"/>
        <v>40600</v>
      </c>
      <c r="M48" s="40">
        <f t="shared" si="10"/>
        <v>51100</v>
      </c>
      <c r="N48" s="40">
        <f t="shared" si="10"/>
        <v>51100</v>
      </c>
      <c r="O48" s="40">
        <f t="shared" si="10"/>
        <v>168000</v>
      </c>
      <c r="P48" s="40">
        <f t="shared" si="10"/>
        <v>175000</v>
      </c>
      <c r="Q48" s="40">
        <f t="shared" si="10"/>
        <v>357000</v>
      </c>
      <c r="R48" s="40">
        <f t="shared" si="10"/>
        <v>175000</v>
      </c>
    </row>
  </sheetData>
  <sheetProtection/>
  <mergeCells count="5">
    <mergeCell ref="C39:Q39"/>
    <mergeCell ref="A48:B48"/>
    <mergeCell ref="A10:B10"/>
    <mergeCell ref="A22:B22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8"/>
  <sheetViews>
    <sheetView zoomScale="86" zoomScaleNormal="86" zoomScalePageLayoutView="0" workbookViewId="0" topLeftCell="A1">
      <selection activeCell="B2" sqref="B2"/>
    </sheetView>
  </sheetViews>
  <sheetFormatPr defaultColWidth="9.140625" defaultRowHeight="12.75"/>
  <cols>
    <col min="2" max="2" width="12.8515625" style="7" customWidth="1"/>
    <col min="3" max="3" width="26.421875" style="7" customWidth="1"/>
    <col min="4" max="14" width="7.8515625" style="7" customWidth="1"/>
    <col min="15" max="15" width="9.421875" style="7" customWidth="1"/>
    <col min="16" max="16" width="10.57421875" style="7" customWidth="1"/>
    <col min="17" max="17" width="17.7109375" style="7" customWidth="1"/>
  </cols>
  <sheetData>
    <row r="2" ht="24" customHeight="1">
      <c r="B2" s="91" t="s">
        <v>153</v>
      </c>
    </row>
    <row r="3" spans="3:18" ht="15" customHeight="1" thickBot="1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2"/>
    </row>
    <row r="4" spans="2:18" ht="16.5" customHeight="1">
      <c r="B4" s="109" t="s">
        <v>0</v>
      </c>
      <c r="C4" s="110"/>
      <c r="D4" s="111" t="s">
        <v>1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 t="s">
        <v>22</v>
      </c>
      <c r="R4" s="5"/>
    </row>
    <row r="5" spans="2:18" ht="27.75" customHeight="1" thickBot="1">
      <c r="B5" s="114"/>
      <c r="C5" s="115"/>
      <c r="D5" s="116" t="s">
        <v>11</v>
      </c>
      <c r="E5" s="117" t="s">
        <v>12</v>
      </c>
      <c r="F5" s="117" t="s">
        <v>13</v>
      </c>
      <c r="G5" s="117" t="s">
        <v>14</v>
      </c>
      <c r="H5" s="117" t="s">
        <v>15</v>
      </c>
      <c r="I5" s="117" t="s">
        <v>4</v>
      </c>
      <c r="J5" s="117" t="s">
        <v>5</v>
      </c>
      <c r="K5" s="117" t="s">
        <v>6</v>
      </c>
      <c r="L5" s="117" t="s">
        <v>7</v>
      </c>
      <c r="M5" s="117" t="s">
        <v>8</v>
      </c>
      <c r="N5" s="117" t="s">
        <v>9</v>
      </c>
      <c r="O5" s="117" t="s">
        <v>10</v>
      </c>
      <c r="P5" s="118" t="s">
        <v>2</v>
      </c>
      <c r="Q5" s="119"/>
      <c r="R5" s="5"/>
    </row>
    <row r="6" spans="2:18" ht="24" customHeight="1">
      <c r="B6" s="100"/>
      <c r="C6" s="101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5"/>
    </row>
    <row r="7" spans="2:20" ht="21.75" customHeight="1">
      <c r="B7" s="93"/>
      <c r="C7" s="99"/>
      <c r="D7" s="97"/>
      <c r="E7" s="92"/>
      <c r="F7" s="92"/>
      <c r="G7" s="20"/>
      <c r="H7" s="20"/>
      <c r="I7" s="20"/>
      <c r="J7" s="20"/>
      <c r="K7" s="20"/>
      <c r="L7" s="20"/>
      <c r="M7" s="20"/>
      <c r="N7" s="20"/>
      <c r="O7" s="92"/>
      <c r="P7" s="92"/>
      <c r="Q7" s="94"/>
      <c r="R7" s="4"/>
      <c r="S7" s="1"/>
      <c r="T7" s="1"/>
    </row>
    <row r="8" spans="2:20" ht="18.75" customHeight="1">
      <c r="B8" s="93"/>
      <c r="C8" s="99"/>
      <c r="D8" s="97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4"/>
      <c r="R8" s="4"/>
      <c r="S8" s="1"/>
      <c r="T8" s="1"/>
    </row>
    <row r="9" spans="2:20" ht="18" customHeight="1">
      <c r="B9" s="93"/>
      <c r="C9" s="99"/>
      <c r="D9" s="98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92"/>
      <c r="Q9" s="94"/>
      <c r="R9" s="4"/>
      <c r="S9" s="1"/>
      <c r="T9" s="1"/>
    </row>
    <row r="10" spans="2:20" ht="21.75" customHeight="1">
      <c r="B10" s="93"/>
      <c r="C10" s="99"/>
      <c r="D10" s="9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92"/>
      <c r="Q10" s="94"/>
      <c r="R10" s="4"/>
      <c r="S10" s="1"/>
      <c r="T10" s="1"/>
    </row>
    <row r="11" spans="2:20" ht="17.25" customHeight="1" thickBot="1">
      <c r="B11" s="105"/>
      <c r="C11" s="106"/>
      <c r="D11" s="96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7"/>
      <c r="Q11" s="108"/>
      <c r="R11" s="5"/>
      <c r="S11" s="1"/>
      <c r="T11" s="1"/>
    </row>
    <row r="12" spans="2:18" ht="20.25" customHeight="1" thickBot="1">
      <c r="B12" s="130" t="s">
        <v>3</v>
      </c>
      <c r="C12" s="131"/>
      <c r="D12" s="120">
        <f aca="true" t="shared" si="0" ref="D12:N12">SUM(D6:D11)</f>
        <v>0</v>
      </c>
      <c r="E12" s="120">
        <f t="shared" si="0"/>
        <v>0</v>
      </c>
      <c r="F12" s="120">
        <f t="shared" si="0"/>
        <v>0</v>
      </c>
      <c r="G12" s="120">
        <f t="shared" si="0"/>
        <v>0</v>
      </c>
      <c r="H12" s="120">
        <f t="shared" si="0"/>
        <v>0</v>
      </c>
      <c r="I12" s="120">
        <f t="shared" si="0"/>
        <v>0</v>
      </c>
      <c r="J12" s="120">
        <f t="shared" si="0"/>
        <v>0</v>
      </c>
      <c r="K12" s="120">
        <f t="shared" si="0"/>
        <v>0</v>
      </c>
      <c r="L12" s="120">
        <f t="shared" si="0"/>
        <v>0</v>
      </c>
      <c r="M12" s="120">
        <f t="shared" si="0"/>
        <v>0</v>
      </c>
      <c r="N12" s="120">
        <f t="shared" si="0"/>
        <v>0</v>
      </c>
      <c r="O12" s="120">
        <f>SUM(O6:O11)</f>
        <v>0</v>
      </c>
      <c r="P12" s="120">
        <f>SUM(P7:P11)</f>
        <v>0</v>
      </c>
      <c r="Q12" s="121">
        <f>SUM(Q7:Q11)</f>
        <v>0</v>
      </c>
      <c r="R12" s="5"/>
    </row>
    <row r="13" ht="12.75">
      <c r="R13" s="2"/>
    </row>
    <row r="14" ht="12.75">
      <c r="R14" s="2"/>
    </row>
    <row r="16" spans="3:17" ht="15.75">
      <c r="C16" s="83" t="s">
        <v>134</v>
      </c>
      <c r="D16" s="84"/>
      <c r="E16" s="84"/>
      <c r="F16" s="84"/>
      <c r="Q16" s="135" t="s">
        <v>158</v>
      </c>
    </row>
    <row r="18" spans="2:18" ht="38.25" customHeight="1" thickBot="1">
      <c r="B18" s="91" t="s">
        <v>154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2"/>
    </row>
    <row r="19" spans="2:18" ht="37.5" customHeight="1" thickBot="1">
      <c r="B19" s="141" t="s">
        <v>0</v>
      </c>
      <c r="C19" s="142"/>
      <c r="D19" s="143" t="s"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  <c r="Q19" s="146" t="s">
        <v>22</v>
      </c>
      <c r="R19" s="5"/>
    </row>
    <row r="20" spans="2:18" ht="13.5" thickBot="1">
      <c r="B20" s="147"/>
      <c r="C20" s="148"/>
      <c r="D20" s="149" t="s">
        <v>11</v>
      </c>
      <c r="E20" s="149" t="s">
        <v>12</v>
      </c>
      <c r="F20" s="149" t="s">
        <v>13</v>
      </c>
      <c r="G20" s="149" t="s">
        <v>14</v>
      </c>
      <c r="H20" s="149" t="s">
        <v>15</v>
      </c>
      <c r="I20" s="149" t="s">
        <v>4</v>
      </c>
      <c r="J20" s="149" t="s">
        <v>5</v>
      </c>
      <c r="K20" s="149" t="s">
        <v>6</v>
      </c>
      <c r="L20" s="149" t="s">
        <v>7</v>
      </c>
      <c r="M20" s="149" t="s">
        <v>8</v>
      </c>
      <c r="N20" s="149" t="s">
        <v>9</v>
      </c>
      <c r="O20" s="149" t="s">
        <v>10</v>
      </c>
      <c r="P20" s="150" t="s">
        <v>2</v>
      </c>
      <c r="Q20" s="151"/>
      <c r="R20" s="5"/>
    </row>
    <row r="21" spans="2:18" ht="52.5" customHeight="1" thickBot="1">
      <c r="B21" s="139" t="s">
        <v>16</v>
      </c>
      <c r="C21" s="14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5000</v>
      </c>
      <c r="R21" s="3"/>
    </row>
    <row r="22" spans="2:20" ht="21.75" customHeight="1" thickBot="1">
      <c r="B22" s="74" t="s">
        <v>17</v>
      </c>
      <c r="C22" s="76"/>
      <c r="D22" s="8"/>
      <c r="E22" s="9"/>
      <c r="F22" s="10"/>
      <c r="G22" s="6"/>
      <c r="H22" s="6"/>
      <c r="I22" s="6"/>
      <c r="J22" s="6"/>
      <c r="K22" s="6"/>
      <c r="L22" s="6"/>
      <c r="M22" s="6"/>
      <c r="N22" s="6"/>
      <c r="O22" s="10"/>
      <c r="P22" s="10"/>
      <c r="Q22" s="11">
        <v>20000</v>
      </c>
      <c r="R22" s="4"/>
      <c r="S22" s="1"/>
      <c r="T22" s="1"/>
    </row>
    <row r="23" spans="2:20" ht="18.75" customHeight="1" thickBot="1">
      <c r="B23" s="74" t="s">
        <v>18</v>
      </c>
      <c r="C23" s="75"/>
      <c r="D23" s="10">
        <v>3000</v>
      </c>
      <c r="E23" s="10">
        <v>3000</v>
      </c>
      <c r="F23" s="10">
        <v>3000</v>
      </c>
      <c r="G23" s="10">
        <v>3000</v>
      </c>
      <c r="H23" s="10">
        <v>3000</v>
      </c>
      <c r="I23" s="10">
        <v>3000</v>
      </c>
      <c r="J23" s="10">
        <v>3000</v>
      </c>
      <c r="K23" s="10">
        <v>3000</v>
      </c>
      <c r="L23" s="10">
        <v>3000</v>
      </c>
      <c r="M23" s="10">
        <v>3000</v>
      </c>
      <c r="N23" s="10">
        <v>3000</v>
      </c>
      <c r="O23" s="10">
        <v>3000</v>
      </c>
      <c r="P23" s="10">
        <f>SUM(D23:O23)</f>
        <v>36000</v>
      </c>
      <c r="Q23" s="12"/>
      <c r="R23" s="4"/>
      <c r="S23" s="1"/>
      <c r="T23" s="1"/>
    </row>
    <row r="24" spans="2:20" ht="18" customHeight="1" thickBot="1">
      <c r="B24" s="74" t="s">
        <v>19</v>
      </c>
      <c r="C24" s="75"/>
      <c r="D24" s="6">
        <v>1200</v>
      </c>
      <c r="E24" s="6"/>
      <c r="F24" s="6"/>
      <c r="G24" s="6"/>
      <c r="H24" s="6"/>
      <c r="I24" s="6"/>
      <c r="J24" s="6">
        <v>1200</v>
      </c>
      <c r="K24" s="6"/>
      <c r="L24" s="6">
        <v>1200</v>
      </c>
      <c r="M24" s="6"/>
      <c r="N24" s="6"/>
      <c r="O24" s="6"/>
      <c r="P24" s="10">
        <f>SUM(D24:O24)</f>
        <v>3600</v>
      </c>
      <c r="Q24" s="12"/>
      <c r="R24" s="4"/>
      <c r="S24" s="1"/>
      <c r="T24" s="1"/>
    </row>
    <row r="25" spans="2:20" ht="21.75" customHeight="1" thickBot="1">
      <c r="B25" s="74" t="s">
        <v>20</v>
      </c>
      <c r="C25" s="75"/>
      <c r="D25" s="6"/>
      <c r="E25" s="6">
        <v>3000</v>
      </c>
      <c r="F25" s="6"/>
      <c r="G25" s="6"/>
      <c r="H25" s="6"/>
      <c r="I25" s="6"/>
      <c r="J25" s="6">
        <v>3000</v>
      </c>
      <c r="K25" s="6">
        <v>5000</v>
      </c>
      <c r="L25" s="6">
        <v>5000</v>
      </c>
      <c r="M25" s="6">
        <v>3000</v>
      </c>
      <c r="N25" s="6"/>
      <c r="O25" s="6"/>
      <c r="P25" s="10">
        <f>SUM(D25:O25)</f>
        <v>19000</v>
      </c>
      <c r="Q25" s="13"/>
      <c r="R25" s="4"/>
      <c r="S25" s="1"/>
      <c r="T25" s="1"/>
    </row>
    <row r="26" spans="2:20" ht="17.25" customHeight="1" thickBot="1">
      <c r="B26" s="74" t="s">
        <v>21</v>
      </c>
      <c r="C26" s="75"/>
      <c r="D26" s="6"/>
      <c r="E26" s="6"/>
      <c r="F26" s="6">
        <v>3500</v>
      </c>
      <c r="G26" s="6"/>
      <c r="H26" s="6"/>
      <c r="I26" s="6"/>
      <c r="J26" s="6"/>
      <c r="K26" s="6">
        <v>3500</v>
      </c>
      <c r="L26" s="6"/>
      <c r="M26" s="6">
        <v>3500</v>
      </c>
      <c r="N26" s="6"/>
      <c r="O26" s="6"/>
      <c r="P26" s="10">
        <f>SUM(D26:O26)</f>
        <v>10500</v>
      </c>
      <c r="Q26" s="14"/>
      <c r="R26" s="5"/>
      <c r="S26" s="1"/>
      <c r="T26" s="1"/>
    </row>
    <row r="27" spans="2:18" ht="20.25" customHeight="1">
      <c r="B27" s="122"/>
      <c r="C27" s="123"/>
      <c r="D27" s="85">
        <f aca="true" t="shared" si="1" ref="D27:P27">SUM(D22:D26)</f>
        <v>4200</v>
      </c>
      <c r="E27" s="85">
        <f t="shared" si="1"/>
        <v>6000</v>
      </c>
      <c r="F27" s="85">
        <f t="shared" si="1"/>
        <v>6500</v>
      </c>
      <c r="G27" s="85">
        <f t="shared" si="1"/>
        <v>3000</v>
      </c>
      <c r="H27" s="85">
        <f t="shared" si="1"/>
        <v>3000</v>
      </c>
      <c r="I27" s="85">
        <f t="shared" si="1"/>
        <v>3000</v>
      </c>
      <c r="J27" s="85">
        <f t="shared" si="1"/>
        <v>7200</v>
      </c>
      <c r="K27" s="85">
        <f t="shared" si="1"/>
        <v>11500</v>
      </c>
      <c r="L27" s="85">
        <f t="shared" si="1"/>
        <v>9200</v>
      </c>
      <c r="M27" s="85">
        <f t="shared" si="1"/>
        <v>9500</v>
      </c>
      <c r="N27" s="85">
        <f t="shared" si="1"/>
        <v>3000</v>
      </c>
      <c r="O27" s="85">
        <f t="shared" si="1"/>
        <v>3000</v>
      </c>
      <c r="P27" s="85">
        <f t="shared" si="1"/>
        <v>69100</v>
      </c>
      <c r="Q27" s="124"/>
      <c r="R27" s="5"/>
    </row>
    <row r="28" spans="2:18" ht="13.5" thickBot="1">
      <c r="B28" s="125" t="s">
        <v>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7"/>
      <c r="P28" s="128">
        <f>SUM(P23:P26)</f>
        <v>69100</v>
      </c>
      <c r="Q28" s="129">
        <f>SUM(Q21:Q26)</f>
        <v>25000</v>
      </c>
      <c r="R28" s="5"/>
    </row>
  </sheetData>
  <sheetProtection/>
  <mergeCells count="21">
    <mergeCell ref="B23:C23"/>
    <mergeCell ref="B24:C24"/>
    <mergeCell ref="B25:C25"/>
    <mergeCell ref="B26:C26"/>
    <mergeCell ref="B27:C27"/>
    <mergeCell ref="B28:O28"/>
    <mergeCell ref="B19:C20"/>
    <mergeCell ref="D19:P19"/>
    <mergeCell ref="Q19:Q20"/>
    <mergeCell ref="B21:C21"/>
    <mergeCell ref="B22:C22"/>
    <mergeCell ref="B12:C12"/>
    <mergeCell ref="B7:C7"/>
    <mergeCell ref="B8:C8"/>
    <mergeCell ref="B9:C9"/>
    <mergeCell ref="B11:C11"/>
    <mergeCell ref="Q4:Q5"/>
    <mergeCell ref="B4:C5"/>
    <mergeCell ref="D4:P4"/>
    <mergeCell ref="B6:C6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5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5.140625" style="0" customWidth="1"/>
    <col min="3" max="3" width="20.7109375" style="0" customWidth="1"/>
    <col min="4" max="4" width="21.57421875" style="0" customWidth="1"/>
    <col min="5" max="5" width="26.57421875" style="0" customWidth="1"/>
  </cols>
  <sheetData>
    <row r="4" ht="15.75">
      <c r="B4" s="91" t="s">
        <v>155</v>
      </c>
    </row>
    <row r="6" ht="13.5" thickBot="1"/>
    <row r="7" spans="2:5" ht="30.75" thickBot="1">
      <c r="B7" s="132" t="s">
        <v>123</v>
      </c>
      <c r="C7" s="132" t="s">
        <v>124</v>
      </c>
      <c r="D7" s="132" t="s">
        <v>125</v>
      </c>
      <c r="E7" s="133" t="s">
        <v>126</v>
      </c>
    </row>
    <row r="8" spans="2:5" ht="15.75" thickBot="1">
      <c r="B8" s="66"/>
      <c r="C8" s="67"/>
      <c r="D8" s="68"/>
      <c r="E8" s="69"/>
    </row>
    <row r="9" spans="2:5" ht="15.75" thickBot="1">
      <c r="B9" s="66"/>
      <c r="C9" s="67"/>
      <c r="D9" s="68"/>
      <c r="E9" s="69"/>
    </row>
    <row r="10" spans="2:5" ht="15.75" thickBot="1">
      <c r="B10" s="66"/>
      <c r="C10" s="67"/>
      <c r="D10" s="67"/>
      <c r="E10" s="69"/>
    </row>
    <row r="18" spans="2:5" ht="15.75">
      <c r="B18" s="83" t="s">
        <v>134</v>
      </c>
      <c r="C18" s="84"/>
      <c r="D18" s="84"/>
      <c r="E18" s="84"/>
    </row>
    <row r="19" s="136" customFormat="1" ht="15.75">
      <c r="B19" s="91"/>
    </row>
    <row r="20" spans="2:6" s="136" customFormat="1" ht="15.75">
      <c r="B20" s="91" t="s">
        <v>155</v>
      </c>
      <c r="E20" s="138" t="s">
        <v>159</v>
      </c>
      <c r="F20" s="137"/>
    </row>
    <row r="21" ht="13.5" thickBot="1"/>
    <row r="22" spans="2:5" ht="30.75" thickBot="1">
      <c r="B22" s="64" t="s">
        <v>123</v>
      </c>
      <c r="C22" s="64" t="s">
        <v>124</v>
      </c>
      <c r="D22" s="64" t="s">
        <v>125</v>
      </c>
      <c r="E22" s="65" t="s">
        <v>126</v>
      </c>
    </row>
    <row r="23" spans="2:5" ht="15.75" thickBot="1">
      <c r="B23" s="66" t="s">
        <v>127</v>
      </c>
      <c r="C23" s="67" t="s">
        <v>128</v>
      </c>
      <c r="D23" s="68">
        <v>15000</v>
      </c>
      <c r="E23" s="69">
        <v>40589</v>
      </c>
    </row>
    <row r="24" spans="2:5" ht="15.75" thickBot="1">
      <c r="B24" s="66" t="s">
        <v>129</v>
      </c>
      <c r="C24" s="67" t="s">
        <v>130</v>
      </c>
      <c r="D24" s="68">
        <v>6000</v>
      </c>
      <c r="E24" s="69">
        <v>40575</v>
      </c>
    </row>
    <row r="25" spans="2:5" ht="15.75" thickBot="1">
      <c r="B25" s="66" t="s">
        <v>131</v>
      </c>
      <c r="C25" s="67" t="s">
        <v>132</v>
      </c>
      <c r="D25" s="67" t="s">
        <v>133</v>
      </c>
      <c r="E25" s="69">
        <v>40603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52" customWidth="1"/>
    <col min="2" max="2" width="56.8515625" style="52" customWidth="1"/>
    <col min="3" max="4" width="19.140625" style="52" customWidth="1"/>
    <col min="5" max="16384" width="9.140625" style="52" customWidth="1"/>
  </cols>
  <sheetData>
    <row r="1" spans="2:4" ht="15.75">
      <c r="B1" s="91" t="s">
        <v>101</v>
      </c>
      <c r="C1" s="91"/>
      <c r="D1" s="91"/>
    </row>
    <row r="3" spans="2:4" ht="15.75">
      <c r="B3" s="162" t="s">
        <v>102</v>
      </c>
      <c r="C3" s="162" t="s">
        <v>103</v>
      </c>
      <c r="D3" s="162"/>
    </row>
    <row r="4" spans="2:4" ht="15.75">
      <c r="B4" s="162"/>
      <c r="C4" s="163" t="s">
        <v>104</v>
      </c>
      <c r="D4" s="163" t="s">
        <v>105</v>
      </c>
    </row>
    <row r="5" spans="2:4" ht="15" customHeight="1">
      <c r="B5" s="152"/>
      <c r="C5" s="153"/>
      <c r="D5" s="153"/>
    </row>
    <row r="6" spans="2:4" ht="14.25" customHeight="1">
      <c r="B6" s="152"/>
      <c r="C6" s="153"/>
      <c r="D6" s="153"/>
    </row>
    <row r="7" spans="2:4" ht="14.25" customHeight="1">
      <c r="B7" s="154"/>
      <c r="C7" s="153"/>
      <c r="D7" s="153"/>
    </row>
    <row r="8" spans="2:4" ht="15.75">
      <c r="B8" s="155" t="s">
        <v>109</v>
      </c>
      <c r="C8" s="156">
        <f>SUM(C4:C7)</f>
        <v>0</v>
      </c>
      <c r="D8" s="156">
        <f>SUM(D5:F7)</f>
        <v>0</v>
      </c>
    </row>
    <row r="9" spans="2:4" ht="15" customHeight="1">
      <c r="B9" s="157"/>
      <c r="C9" s="158"/>
      <c r="D9" s="158"/>
    </row>
    <row r="10" spans="2:4" ht="15.75">
      <c r="B10" s="159"/>
      <c r="C10" s="153"/>
      <c r="D10" s="153"/>
    </row>
    <row r="11" spans="2:4" ht="15.75">
      <c r="B11" s="159"/>
      <c r="C11" s="153"/>
      <c r="D11" s="153"/>
    </row>
    <row r="12" spans="2:4" ht="15.75">
      <c r="B12" s="159"/>
      <c r="C12" s="153"/>
      <c r="D12" s="153"/>
    </row>
    <row r="13" spans="2:4" ht="15.75">
      <c r="B13" s="159"/>
      <c r="C13" s="153"/>
      <c r="D13" s="153"/>
    </row>
    <row r="14" spans="2:4" ht="15" customHeight="1">
      <c r="B14" s="159"/>
      <c r="C14" s="153"/>
      <c r="D14" s="153"/>
    </row>
    <row r="15" spans="2:4" ht="15.75">
      <c r="B15" s="159"/>
      <c r="C15" s="153"/>
      <c r="D15" s="153"/>
    </row>
    <row r="16" spans="2:4" ht="15.75">
      <c r="B16" s="159"/>
      <c r="C16" s="153"/>
      <c r="D16" s="153"/>
    </row>
    <row r="17" spans="2:4" ht="15.75">
      <c r="B17" s="159"/>
      <c r="C17" s="153"/>
      <c r="D17" s="153"/>
    </row>
    <row r="18" spans="2:4" ht="15" customHeight="1">
      <c r="B18" s="159"/>
      <c r="C18" s="153"/>
      <c r="D18" s="153"/>
    </row>
    <row r="19" spans="2:4" ht="14.25" customHeight="1">
      <c r="B19" s="159"/>
      <c r="C19" s="153"/>
      <c r="D19" s="153"/>
    </row>
    <row r="20" spans="2:4" ht="15.75">
      <c r="B20" s="159"/>
      <c r="C20" s="160"/>
      <c r="D20" s="153"/>
    </row>
    <row r="21" spans="2:4" ht="15.75">
      <c r="B21" s="155" t="s">
        <v>122</v>
      </c>
      <c r="C21" s="161">
        <f>C9+C11+C12+C14+C15+C17+C18+C20</f>
        <v>0</v>
      </c>
      <c r="D21" s="156">
        <f>SUM(D10:F20)</f>
        <v>0</v>
      </c>
    </row>
    <row r="22" spans="2:4" ht="15.75">
      <c r="B22" s="164" t="s">
        <v>3</v>
      </c>
      <c r="C22" s="165"/>
      <c r="D22" s="166">
        <f>D8+D21</f>
        <v>0</v>
      </c>
    </row>
    <row r="26" ht="18.75">
      <c r="E26" s="51"/>
    </row>
    <row r="27" spans="2:5" ht="15.75">
      <c r="B27" s="83" t="s">
        <v>134</v>
      </c>
      <c r="C27" s="84"/>
      <c r="D27" s="84"/>
      <c r="E27" s="84"/>
    </row>
    <row r="29" spans="2:4" ht="15.75">
      <c r="B29" s="91" t="s">
        <v>101</v>
      </c>
      <c r="C29" s="91"/>
      <c r="D29" s="138" t="s">
        <v>160</v>
      </c>
    </row>
    <row r="31" spans="2:4" ht="15.75">
      <c r="B31" s="70" t="s">
        <v>102</v>
      </c>
      <c r="C31" s="70" t="s">
        <v>103</v>
      </c>
      <c r="D31" s="70"/>
    </row>
    <row r="32" spans="2:4" ht="15.75">
      <c r="B32" s="70"/>
      <c r="C32" s="53" t="s">
        <v>104</v>
      </c>
      <c r="D32" s="53" t="s">
        <v>105</v>
      </c>
    </row>
    <row r="33" spans="2:4" ht="15.75">
      <c r="B33" s="54" t="s">
        <v>106</v>
      </c>
      <c r="C33" s="55">
        <v>76000</v>
      </c>
      <c r="D33" s="55">
        <v>912000</v>
      </c>
    </row>
    <row r="34" spans="2:4" ht="15.75">
      <c r="B34" s="54" t="s">
        <v>107</v>
      </c>
      <c r="C34" s="55">
        <v>20000</v>
      </c>
      <c r="D34" s="55">
        <v>240000</v>
      </c>
    </row>
    <row r="35" spans="2:4" ht="15.75">
      <c r="B35" s="56" t="s">
        <v>108</v>
      </c>
      <c r="C35" s="55">
        <v>2000</v>
      </c>
      <c r="D35" s="55">
        <v>24000</v>
      </c>
    </row>
    <row r="36" spans="2:4" ht="15.75">
      <c r="B36" s="57" t="s">
        <v>109</v>
      </c>
      <c r="C36" s="58">
        <f>SUM(C32:C35)</f>
        <v>98000</v>
      </c>
      <c r="D36" s="58">
        <f>SUM(D33:F35)</f>
        <v>1176000</v>
      </c>
    </row>
    <row r="37" spans="2:4" ht="18" customHeight="1">
      <c r="B37" s="59" t="s">
        <v>110</v>
      </c>
      <c r="C37" s="60">
        <v>500</v>
      </c>
      <c r="D37" s="60">
        <v>6000</v>
      </c>
    </row>
    <row r="38" spans="2:4" ht="15.75">
      <c r="B38" s="61" t="s">
        <v>111</v>
      </c>
      <c r="C38" s="55">
        <v>0</v>
      </c>
      <c r="D38" s="55">
        <v>0</v>
      </c>
    </row>
    <row r="39" spans="2:4" ht="15.75">
      <c r="B39" s="61" t="s">
        <v>112</v>
      </c>
      <c r="C39" s="55">
        <v>500</v>
      </c>
      <c r="D39" s="55">
        <v>6000</v>
      </c>
    </row>
    <row r="40" spans="2:4" ht="15.75">
      <c r="B40" s="61" t="s">
        <v>113</v>
      </c>
      <c r="C40" s="55">
        <v>1000</v>
      </c>
      <c r="D40" s="55">
        <v>12000</v>
      </c>
    </row>
    <row r="41" spans="2:4" ht="15.75">
      <c r="B41" s="61" t="s">
        <v>114</v>
      </c>
      <c r="C41" s="55"/>
      <c r="D41" s="55">
        <v>0</v>
      </c>
    </row>
    <row r="42" spans="2:4" ht="15.75">
      <c r="B42" s="61" t="s">
        <v>115</v>
      </c>
      <c r="C42" s="55">
        <v>1000</v>
      </c>
      <c r="D42" s="55">
        <v>12000</v>
      </c>
    </row>
    <row r="43" spans="2:4" ht="15.75">
      <c r="B43" s="61" t="s">
        <v>116</v>
      </c>
      <c r="C43" s="55">
        <v>8000</v>
      </c>
      <c r="D43" s="55">
        <v>96000</v>
      </c>
    </row>
    <row r="44" spans="2:4" ht="15.75">
      <c r="B44" s="61" t="s">
        <v>117</v>
      </c>
      <c r="C44" s="55">
        <v>0</v>
      </c>
      <c r="D44" s="55">
        <v>0</v>
      </c>
    </row>
    <row r="45" spans="2:4" ht="15.75">
      <c r="B45" s="61" t="s">
        <v>118</v>
      </c>
      <c r="C45" s="55">
        <v>200</v>
      </c>
      <c r="D45" s="55">
        <v>2400</v>
      </c>
    </row>
    <row r="46" spans="2:4" ht="15.75">
      <c r="B46" s="61" t="s">
        <v>119</v>
      </c>
      <c r="C46" s="55">
        <v>200</v>
      </c>
      <c r="D46" s="55">
        <v>2400</v>
      </c>
    </row>
    <row r="47" spans="2:4" ht="15.75">
      <c r="B47" s="61" t="s">
        <v>120</v>
      </c>
      <c r="C47" s="55">
        <v>0</v>
      </c>
      <c r="D47" s="55">
        <v>0</v>
      </c>
    </row>
    <row r="48" spans="2:4" ht="15.75">
      <c r="B48" s="61" t="s">
        <v>121</v>
      </c>
      <c r="C48" s="62">
        <v>5000</v>
      </c>
      <c r="D48" s="55">
        <v>60000</v>
      </c>
    </row>
    <row r="49" spans="2:4" ht="15.75">
      <c r="B49" s="57" t="s">
        <v>122</v>
      </c>
      <c r="C49" s="63">
        <f>C37+C39+C40+C42+C43+C45+C46+C48</f>
        <v>16400</v>
      </c>
      <c r="D49" s="58">
        <f>SUM(D38:F48)</f>
        <v>190800</v>
      </c>
    </row>
    <row r="50" spans="2:4" ht="15.75">
      <c r="B50" s="57" t="s">
        <v>3</v>
      </c>
      <c r="C50" s="55"/>
      <c r="D50" s="58">
        <f>D36+D49</f>
        <v>1366800</v>
      </c>
    </row>
  </sheetData>
  <sheetProtection/>
  <mergeCells count="4">
    <mergeCell ref="B3:B4"/>
    <mergeCell ref="C3:D3"/>
    <mergeCell ref="B31:B32"/>
    <mergeCell ref="C31:D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="80" zoomScaleNormal="80" zoomScalePageLayoutView="0" workbookViewId="0" topLeftCell="A1">
      <selection activeCell="J23" sqref="J23"/>
    </sheetView>
  </sheetViews>
  <sheetFormatPr defaultColWidth="9.140625" defaultRowHeight="12.75"/>
  <cols>
    <col min="2" max="2" width="6.8515625" style="0" customWidth="1"/>
    <col min="3" max="3" width="80.421875" style="0" customWidth="1"/>
    <col min="4" max="4" width="17.140625" style="0" customWidth="1"/>
  </cols>
  <sheetData>
    <row r="1" spans="1:4" ht="44.25" customHeight="1">
      <c r="A1" s="1"/>
      <c r="B1" s="167" t="s">
        <v>161</v>
      </c>
      <c r="C1" s="91"/>
      <c r="D1" s="91"/>
    </row>
    <row r="2" spans="1:4" ht="23.25" customHeight="1">
      <c r="A2" s="1"/>
      <c r="B2" s="91"/>
      <c r="C2" s="91"/>
      <c r="D2" s="91"/>
    </row>
    <row r="3" spans="2:4" ht="31.5" customHeight="1">
      <c r="B3" s="171" t="s">
        <v>24</v>
      </c>
      <c r="C3" s="171" t="s">
        <v>25</v>
      </c>
      <c r="D3" s="171" t="s">
        <v>26</v>
      </c>
    </row>
    <row r="4" spans="2:4" ht="21" customHeight="1">
      <c r="B4" s="16" t="s">
        <v>27</v>
      </c>
      <c r="C4" s="41" t="s">
        <v>28</v>
      </c>
      <c r="D4" s="168">
        <f>D5+D6+D7+D8</f>
        <v>0</v>
      </c>
    </row>
    <row r="5" spans="2:4" ht="21" customHeight="1">
      <c r="B5" s="16" t="s">
        <v>29</v>
      </c>
      <c r="C5" s="16" t="s">
        <v>30</v>
      </c>
      <c r="D5" s="16"/>
    </row>
    <row r="6" spans="2:4" ht="21" customHeight="1">
      <c r="B6" s="16" t="s">
        <v>31</v>
      </c>
      <c r="C6" s="16" t="s">
        <v>33</v>
      </c>
      <c r="D6" s="16"/>
    </row>
    <row r="7" spans="2:4" ht="21" customHeight="1">
      <c r="B7" s="16" t="s">
        <v>32</v>
      </c>
      <c r="C7" s="16" t="s">
        <v>35</v>
      </c>
      <c r="D7" s="18"/>
    </row>
    <row r="8" spans="2:4" ht="21" customHeight="1">
      <c r="B8" s="16" t="s">
        <v>34</v>
      </c>
      <c r="C8" s="16" t="s">
        <v>36</v>
      </c>
      <c r="D8" s="16"/>
    </row>
    <row r="9" spans="2:4" ht="21" customHeight="1">
      <c r="B9" s="16" t="s">
        <v>37</v>
      </c>
      <c r="C9" s="41" t="s">
        <v>38</v>
      </c>
      <c r="D9" s="50">
        <f>SUM(D10:D20)</f>
        <v>0</v>
      </c>
    </row>
    <row r="10" spans="2:4" ht="21" customHeight="1">
      <c r="B10" s="16" t="s">
        <v>76</v>
      </c>
      <c r="C10" s="16"/>
      <c r="D10" s="16"/>
    </row>
    <row r="11" spans="2:4" ht="21" customHeight="1">
      <c r="B11" s="16" t="s">
        <v>39</v>
      </c>
      <c r="C11" s="16"/>
      <c r="D11" s="16"/>
    </row>
    <row r="12" spans="2:4" ht="21" customHeight="1">
      <c r="B12" s="16" t="s">
        <v>40</v>
      </c>
      <c r="C12" s="16"/>
      <c r="D12" s="16"/>
    </row>
    <row r="13" spans="2:4" ht="21" customHeight="1">
      <c r="B13" s="16" t="s">
        <v>42</v>
      </c>
      <c r="C13" s="16"/>
      <c r="D13" s="16"/>
    </row>
    <row r="14" spans="2:4" ht="21" customHeight="1">
      <c r="B14" s="16" t="s">
        <v>44</v>
      </c>
      <c r="C14" s="16"/>
      <c r="D14" s="16"/>
    </row>
    <row r="15" spans="2:4" ht="21" customHeight="1">
      <c r="B15" s="17" t="s">
        <v>58</v>
      </c>
      <c r="C15" s="16"/>
      <c r="D15" s="16"/>
    </row>
    <row r="16" spans="2:4" ht="21" customHeight="1">
      <c r="B16" s="16" t="s">
        <v>45</v>
      </c>
      <c r="C16" s="16"/>
      <c r="D16" s="16"/>
    </row>
    <row r="17" spans="2:4" ht="21" customHeight="1">
      <c r="B17" s="17" t="s">
        <v>59</v>
      </c>
      <c r="C17" s="16"/>
      <c r="D17" s="16"/>
    </row>
    <row r="18" spans="2:4" ht="21" customHeight="1">
      <c r="B18" s="17" t="s">
        <v>60</v>
      </c>
      <c r="C18" s="16"/>
      <c r="D18" s="16"/>
    </row>
    <row r="19" spans="2:4" ht="21" customHeight="1">
      <c r="B19" s="17" t="s">
        <v>61</v>
      </c>
      <c r="C19" s="16"/>
      <c r="D19" s="16"/>
    </row>
    <row r="20" spans="2:4" ht="21" customHeight="1">
      <c r="B20" s="17" t="s">
        <v>62</v>
      </c>
      <c r="C20" s="16"/>
      <c r="D20" s="16"/>
    </row>
    <row r="21" spans="2:4" ht="21" customHeight="1">
      <c r="B21" s="172" t="s">
        <v>53</v>
      </c>
      <c r="C21" s="172"/>
      <c r="D21" s="171">
        <f>SUM(D4:D20)</f>
        <v>0</v>
      </c>
    </row>
    <row r="27" spans="3:6" ht="15.75">
      <c r="C27" s="83" t="s">
        <v>134</v>
      </c>
      <c r="D27" s="84"/>
      <c r="E27" s="84"/>
      <c r="F27" s="84"/>
    </row>
    <row r="30" spans="2:4" s="82" customFormat="1" ht="20.25">
      <c r="B30" s="167" t="s">
        <v>161</v>
      </c>
      <c r="C30" s="173"/>
      <c r="D30" s="174" t="s">
        <v>162</v>
      </c>
    </row>
    <row r="31" spans="2:4" s="82" customFormat="1" ht="20.25">
      <c r="B31" s="167"/>
      <c r="C31" s="173"/>
      <c r="D31" s="174"/>
    </row>
    <row r="32" spans="2:4" ht="15.75">
      <c r="B32" s="15" t="s">
        <v>24</v>
      </c>
      <c r="C32" s="15" t="s">
        <v>25</v>
      </c>
      <c r="D32" s="15" t="s">
        <v>26</v>
      </c>
    </row>
    <row r="33" spans="2:4" ht="15.75">
      <c r="B33" s="16" t="s">
        <v>27</v>
      </c>
      <c r="C33" s="41" t="s">
        <v>28</v>
      </c>
      <c r="D33" s="168">
        <f>D34+D35+D36+D37</f>
        <v>4300</v>
      </c>
    </row>
    <row r="34" spans="2:4" ht="31.5">
      <c r="B34" s="16" t="s">
        <v>29</v>
      </c>
      <c r="C34" s="16" t="s">
        <v>30</v>
      </c>
      <c r="D34" s="50">
        <v>800</v>
      </c>
    </row>
    <row r="35" spans="2:4" ht="15.75">
      <c r="B35" s="16" t="s">
        <v>31</v>
      </c>
      <c r="C35" s="16" t="s">
        <v>33</v>
      </c>
      <c r="D35" s="50">
        <v>1500</v>
      </c>
    </row>
    <row r="36" spans="2:4" ht="15.75">
      <c r="B36" s="16" t="s">
        <v>32</v>
      </c>
      <c r="C36" s="16" t="s">
        <v>35</v>
      </c>
      <c r="D36" s="168">
        <v>2000</v>
      </c>
    </row>
    <row r="37" spans="2:4" ht="15.75">
      <c r="B37" s="16" t="s">
        <v>34</v>
      </c>
      <c r="C37" s="16" t="s">
        <v>36</v>
      </c>
      <c r="D37" s="50"/>
    </row>
    <row r="38" spans="2:4" ht="15.75">
      <c r="B38" s="16" t="s">
        <v>37</v>
      </c>
      <c r="C38" s="41" t="s">
        <v>38</v>
      </c>
      <c r="D38" s="50">
        <f>SUM(D39:D49)</f>
        <v>177300</v>
      </c>
    </row>
    <row r="39" spans="2:4" ht="15.75">
      <c r="B39" s="16" t="s">
        <v>76</v>
      </c>
      <c r="C39" s="16" t="s">
        <v>57</v>
      </c>
      <c r="D39" s="168">
        <v>20000</v>
      </c>
    </row>
    <row r="40" spans="2:4" ht="15.75">
      <c r="B40" s="16" t="s">
        <v>39</v>
      </c>
      <c r="C40" s="16" t="s">
        <v>41</v>
      </c>
      <c r="D40" s="168">
        <v>10000</v>
      </c>
    </row>
    <row r="41" spans="2:4" ht="15.75">
      <c r="B41" s="16" t="s">
        <v>40</v>
      </c>
      <c r="C41" s="16" t="s">
        <v>43</v>
      </c>
      <c r="D41" s="168">
        <v>25000</v>
      </c>
    </row>
    <row r="42" spans="2:4" ht="15.75">
      <c r="B42" s="16" t="s">
        <v>42</v>
      </c>
      <c r="C42" s="16" t="s">
        <v>46</v>
      </c>
      <c r="D42" s="168">
        <v>70000</v>
      </c>
    </row>
    <row r="43" spans="2:4" ht="15.75">
      <c r="B43" s="16" t="s">
        <v>44</v>
      </c>
      <c r="C43" s="16" t="s">
        <v>47</v>
      </c>
      <c r="D43" s="168">
        <v>5000</v>
      </c>
    </row>
    <row r="44" spans="2:4" ht="15.75">
      <c r="B44" s="17" t="s">
        <v>58</v>
      </c>
      <c r="C44" s="16" t="s">
        <v>48</v>
      </c>
      <c r="D44" s="168">
        <v>20000</v>
      </c>
    </row>
    <row r="45" spans="2:4" ht="15.75">
      <c r="B45" s="16" t="s">
        <v>45</v>
      </c>
      <c r="C45" s="16" t="s">
        <v>49</v>
      </c>
      <c r="D45" s="168">
        <v>300</v>
      </c>
    </row>
    <row r="46" spans="2:4" ht="15.75">
      <c r="B46" s="17" t="s">
        <v>59</v>
      </c>
      <c r="C46" s="16" t="s">
        <v>50</v>
      </c>
      <c r="D46" s="168">
        <v>15000</v>
      </c>
    </row>
    <row r="47" spans="2:4" ht="15.75">
      <c r="B47" s="17" t="s">
        <v>60</v>
      </c>
      <c r="C47" s="16" t="s">
        <v>51</v>
      </c>
      <c r="D47" s="168">
        <v>2000</v>
      </c>
    </row>
    <row r="48" spans="2:4" ht="15.75">
      <c r="B48" s="17" t="s">
        <v>61</v>
      </c>
      <c r="C48" s="16" t="s">
        <v>52</v>
      </c>
      <c r="D48" s="168">
        <v>10000</v>
      </c>
    </row>
    <row r="49" spans="2:4" ht="15.75">
      <c r="B49" s="17" t="s">
        <v>62</v>
      </c>
      <c r="D49" s="168"/>
    </row>
    <row r="50" spans="2:4" ht="15.75">
      <c r="B50" s="169" t="s">
        <v>53</v>
      </c>
      <c r="C50" s="169"/>
      <c r="D50" s="170">
        <f>SUM(D33:D49)</f>
        <v>363200</v>
      </c>
    </row>
  </sheetData>
  <sheetProtection/>
  <mergeCells count="2">
    <mergeCell ref="B21:C21"/>
    <mergeCell ref="B50:C5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2" sqref="A2:IV2"/>
    </sheetView>
  </sheetViews>
  <sheetFormatPr defaultColWidth="9.140625" defaultRowHeight="12.75"/>
  <cols>
    <col min="3" max="3" width="44.28125" style="0" customWidth="1"/>
    <col min="5" max="5" width="11.8515625" style="0" customWidth="1"/>
    <col min="6" max="6" width="11.57421875" style="0" customWidth="1"/>
  </cols>
  <sheetData>
    <row r="2" ht="46.5" customHeight="1">
      <c r="B2" s="91" t="s">
        <v>165</v>
      </c>
    </row>
    <row r="4" spans="2:6" ht="12.75">
      <c r="B4" s="42"/>
      <c r="C4" s="43" t="s">
        <v>87</v>
      </c>
      <c r="D4" s="42"/>
      <c r="E4" s="42"/>
      <c r="F4" s="44"/>
    </row>
    <row r="5" spans="2:6" ht="45" customHeight="1">
      <c r="B5" s="175" t="s">
        <v>24</v>
      </c>
      <c r="C5" s="175" t="s">
        <v>88</v>
      </c>
      <c r="D5" s="175" t="s">
        <v>89</v>
      </c>
      <c r="E5" s="175" t="s">
        <v>90</v>
      </c>
      <c r="F5" s="175" t="s">
        <v>91</v>
      </c>
    </row>
    <row r="6" spans="2:6" ht="40.5" customHeight="1">
      <c r="B6" s="77" t="s">
        <v>92</v>
      </c>
      <c r="C6" s="78"/>
      <c r="D6" s="78"/>
      <c r="E6" s="79"/>
      <c r="F6" s="45">
        <f>SUM(F7:F14)</f>
        <v>0</v>
      </c>
    </row>
    <row r="7" spans="2:6" ht="18" customHeight="1">
      <c r="B7" s="46">
        <v>1</v>
      </c>
      <c r="C7" s="22"/>
      <c r="D7" s="47">
        <v>1</v>
      </c>
      <c r="E7" s="48"/>
      <c r="F7" s="49">
        <f>D7*E7</f>
        <v>0</v>
      </c>
    </row>
    <row r="8" spans="2:6" ht="18" customHeight="1">
      <c r="B8" s="46">
        <v>2</v>
      </c>
      <c r="C8" s="22"/>
      <c r="D8" s="47">
        <v>1</v>
      </c>
      <c r="E8" s="48"/>
      <c r="F8" s="49">
        <f aca="true" t="shared" si="0" ref="F8:F14">D8*E8</f>
        <v>0</v>
      </c>
    </row>
    <row r="9" spans="2:6" ht="18" customHeight="1">
      <c r="B9" s="46">
        <v>3</v>
      </c>
      <c r="C9" s="22"/>
      <c r="D9" s="47">
        <v>1</v>
      </c>
      <c r="E9" s="48"/>
      <c r="F9" s="49">
        <f t="shared" si="0"/>
        <v>0</v>
      </c>
    </row>
    <row r="10" spans="2:6" ht="18" customHeight="1">
      <c r="B10" s="46">
        <v>4</v>
      </c>
      <c r="C10" s="22"/>
      <c r="D10" s="47">
        <v>1</v>
      </c>
      <c r="E10" s="48"/>
      <c r="F10" s="49">
        <f t="shared" si="0"/>
        <v>0</v>
      </c>
    </row>
    <row r="11" spans="2:6" ht="18" customHeight="1">
      <c r="B11" s="46">
        <v>5</v>
      </c>
      <c r="C11" s="22"/>
      <c r="D11" s="47">
        <v>2</v>
      </c>
      <c r="E11" s="48"/>
      <c r="F11" s="49">
        <f t="shared" si="0"/>
        <v>0</v>
      </c>
    </row>
    <row r="12" spans="2:6" ht="18" customHeight="1">
      <c r="B12" s="46">
        <v>6</v>
      </c>
      <c r="C12" s="22"/>
      <c r="D12" s="47">
        <v>1</v>
      </c>
      <c r="E12" s="48"/>
      <c r="F12" s="49">
        <f t="shared" si="0"/>
        <v>0</v>
      </c>
    </row>
    <row r="13" spans="2:6" ht="18" customHeight="1">
      <c r="B13" s="46">
        <v>7</v>
      </c>
      <c r="C13" s="22"/>
      <c r="D13" s="47">
        <v>1</v>
      </c>
      <c r="E13" s="48"/>
      <c r="F13" s="49">
        <f t="shared" si="0"/>
        <v>0</v>
      </c>
    </row>
    <row r="14" spans="2:6" ht="18" customHeight="1">
      <c r="B14" s="46">
        <v>8</v>
      </c>
      <c r="C14" s="22"/>
      <c r="D14" s="47">
        <v>1</v>
      </c>
      <c r="E14" s="48"/>
      <c r="F14" s="49">
        <f t="shared" si="0"/>
        <v>0</v>
      </c>
    </row>
    <row r="15" spans="2:6" ht="18" customHeight="1">
      <c r="B15" s="80" t="s">
        <v>100</v>
      </c>
      <c r="C15" s="80"/>
      <c r="D15" s="80"/>
      <c r="E15" s="80"/>
      <c r="F15" s="81">
        <f>F17</f>
        <v>0</v>
      </c>
    </row>
    <row r="16" spans="2:6" ht="18" customHeight="1">
      <c r="B16" s="80"/>
      <c r="C16" s="80"/>
      <c r="D16" s="80"/>
      <c r="E16" s="80"/>
      <c r="F16" s="81"/>
    </row>
    <row r="17" spans="2:6" ht="32.25" customHeight="1">
      <c r="B17" s="176">
        <v>1</v>
      </c>
      <c r="C17" s="177" t="s">
        <v>30</v>
      </c>
      <c r="D17" s="176">
        <v>1</v>
      </c>
      <c r="E17" s="176"/>
      <c r="F17" s="178"/>
    </row>
    <row r="22" spans="2:5" ht="15.75">
      <c r="B22" s="83" t="s">
        <v>134</v>
      </c>
      <c r="C22" s="84"/>
      <c r="D22" s="84"/>
      <c r="E22" s="84"/>
    </row>
    <row r="24" spans="2:6" ht="24">
      <c r="B24" s="42"/>
      <c r="C24" s="43" t="s">
        <v>87</v>
      </c>
      <c r="D24" s="42"/>
      <c r="E24" s="42"/>
      <c r="F24" s="44" t="s">
        <v>164</v>
      </c>
    </row>
    <row r="25" spans="2:6" ht="36">
      <c r="B25" s="175" t="s">
        <v>24</v>
      </c>
      <c r="C25" s="175" t="s">
        <v>88</v>
      </c>
      <c r="D25" s="175" t="s">
        <v>89</v>
      </c>
      <c r="E25" s="175" t="s">
        <v>90</v>
      </c>
      <c r="F25" s="175" t="s">
        <v>91</v>
      </c>
    </row>
    <row r="26" spans="2:6" ht="12.75">
      <c r="B26" s="77" t="s">
        <v>92</v>
      </c>
      <c r="C26" s="78"/>
      <c r="D26" s="78"/>
      <c r="E26" s="79"/>
      <c r="F26" s="45">
        <f>SUM(F27:F34)</f>
        <v>189228</v>
      </c>
    </row>
    <row r="27" spans="2:9" ht="12.75">
      <c r="B27" s="46">
        <v>1</v>
      </c>
      <c r="C27" s="22" t="s">
        <v>93</v>
      </c>
      <c r="D27" s="47">
        <v>1</v>
      </c>
      <c r="E27" s="48">
        <v>36728</v>
      </c>
      <c r="F27" s="49">
        <f>D27*E27</f>
        <v>36728</v>
      </c>
      <c r="I27" s="7"/>
    </row>
    <row r="28" spans="2:6" ht="12.75">
      <c r="B28" s="46">
        <v>2</v>
      </c>
      <c r="C28" s="22" t="s">
        <v>163</v>
      </c>
      <c r="D28" s="47">
        <v>1</v>
      </c>
      <c r="E28" s="48">
        <v>27000</v>
      </c>
      <c r="F28" s="49">
        <v>22400</v>
      </c>
    </row>
    <row r="29" spans="2:6" ht="12.75">
      <c r="B29" s="46">
        <v>3</v>
      </c>
      <c r="C29" s="22" t="s">
        <v>94</v>
      </c>
      <c r="D29" s="47">
        <v>1</v>
      </c>
      <c r="E29" s="48">
        <v>1700</v>
      </c>
      <c r="F29" s="49">
        <f>D29*E29</f>
        <v>1700</v>
      </c>
    </row>
    <row r="30" spans="2:6" ht="12.75">
      <c r="B30" s="46">
        <v>4</v>
      </c>
      <c r="C30" s="22" t="s">
        <v>95</v>
      </c>
      <c r="D30" s="47">
        <v>1</v>
      </c>
      <c r="E30" s="48">
        <v>16000</v>
      </c>
      <c r="F30" s="49">
        <f>D30*E30</f>
        <v>16000</v>
      </c>
    </row>
    <row r="31" spans="2:6" ht="12.75">
      <c r="B31" s="46">
        <v>5</v>
      </c>
      <c r="C31" s="22" t="s">
        <v>96</v>
      </c>
      <c r="D31" s="47">
        <v>2</v>
      </c>
      <c r="E31" s="48">
        <v>12000</v>
      </c>
      <c r="F31" s="49">
        <f>D31*E31</f>
        <v>24000</v>
      </c>
    </row>
    <row r="32" spans="2:6" ht="12.75">
      <c r="B32" s="46">
        <v>6</v>
      </c>
      <c r="C32" s="22" t="s">
        <v>97</v>
      </c>
      <c r="D32" s="47">
        <v>1</v>
      </c>
      <c r="E32" s="48">
        <v>34300</v>
      </c>
      <c r="F32" s="49">
        <f>D32*E32</f>
        <v>34300</v>
      </c>
    </row>
    <row r="33" spans="2:6" ht="12.75">
      <c r="B33" s="46">
        <v>7</v>
      </c>
      <c r="C33" s="22" t="s">
        <v>98</v>
      </c>
      <c r="D33" s="47">
        <v>1</v>
      </c>
      <c r="E33" s="48">
        <v>16900</v>
      </c>
      <c r="F33" s="49">
        <f>D33*E33</f>
        <v>16900</v>
      </c>
    </row>
    <row r="34" spans="2:6" ht="12.75">
      <c r="B34" s="46">
        <v>8</v>
      </c>
      <c r="C34" s="22" t="s">
        <v>99</v>
      </c>
      <c r="D34" s="47">
        <v>1</v>
      </c>
      <c r="E34" s="48">
        <v>37200</v>
      </c>
      <c r="F34" s="49">
        <f>D34*E34</f>
        <v>37200</v>
      </c>
    </row>
    <row r="35" spans="2:6" ht="12.75">
      <c r="B35" s="80" t="s">
        <v>100</v>
      </c>
      <c r="C35" s="80"/>
      <c r="D35" s="80"/>
      <c r="E35" s="80"/>
      <c r="F35" s="81">
        <f>F37</f>
        <v>800</v>
      </c>
    </row>
    <row r="36" spans="2:6" ht="12.75">
      <c r="B36" s="80"/>
      <c r="C36" s="80"/>
      <c r="D36" s="80"/>
      <c r="E36" s="80"/>
      <c r="F36" s="81"/>
    </row>
    <row r="37" spans="2:6" ht="24">
      <c r="B37" s="176">
        <v>1</v>
      </c>
      <c r="C37" s="177" t="s">
        <v>30</v>
      </c>
      <c r="D37" s="176">
        <v>1</v>
      </c>
      <c r="E37" s="176">
        <v>800</v>
      </c>
      <c r="F37" s="178">
        <v>800</v>
      </c>
    </row>
  </sheetData>
  <sheetProtection/>
  <mergeCells count="6">
    <mergeCell ref="B6:E6"/>
    <mergeCell ref="B15:E16"/>
    <mergeCell ref="F15:F16"/>
    <mergeCell ref="B26:E26"/>
    <mergeCell ref="B35:E36"/>
    <mergeCell ref="F35:F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9" zoomScaleNormal="89" zoomScalePageLayoutView="0" workbookViewId="0" topLeftCell="A1">
      <selection activeCell="N27" sqref="N27"/>
    </sheetView>
  </sheetViews>
  <sheetFormatPr defaultColWidth="9.140625" defaultRowHeight="12.75"/>
  <cols>
    <col min="1" max="1" width="6.00390625" style="0" customWidth="1"/>
    <col min="2" max="2" width="64.7109375" style="0" customWidth="1"/>
    <col min="3" max="3" width="8.7109375" style="0" customWidth="1"/>
    <col min="4" max="4" width="19.7109375" style="0" customWidth="1"/>
  </cols>
  <sheetData>
    <row r="1" ht="46.5" customHeight="1">
      <c r="B1" s="91" t="s">
        <v>165</v>
      </c>
    </row>
    <row r="3" spans="1:3" ht="28.5" customHeight="1">
      <c r="A3" s="179" t="s">
        <v>166</v>
      </c>
      <c r="B3" s="179"/>
      <c r="C3" s="179"/>
    </row>
    <row r="4" spans="1:4" ht="23.25" customHeight="1">
      <c r="A4" s="24" t="s">
        <v>77</v>
      </c>
      <c r="B4" s="24" t="s">
        <v>54</v>
      </c>
      <c r="C4" s="24" t="s">
        <v>26</v>
      </c>
      <c r="D4" s="24" t="s">
        <v>78</v>
      </c>
    </row>
    <row r="5" spans="1:4" ht="21" customHeight="1">
      <c r="A5" s="22" t="s">
        <v>27</v>
      </c>
      <c r="B5" s="22" t="s">
        <v>79</v>
      </c>
      <c r="C5" s="25"/>
      <c r="D5" s="26" t="e">
        <f>C5/C10</f>
        <v>#DIV/0!</v>
      </c>
    </row>
    <row r="6" spans="1:4" ht="27.75" customHeight="1">
      <c r="A6" s="22" t="s">
        <v>37</v>
      </c>
      <c r="B6" s="27" t="s">
        <v>80</v>
      </c>
      <c r="C6" s="25"/>
      <c r="D6" s="26"/>
    </row>
    <row r="7" spans="1:4" ht="15.75" customHeight="1">
      <c r="A7" s="23" t="s">
        <v>55</v>
      </c>
      <c r="B7" s="22" t="s">
        <v>81</v>
      </c>
      <c r="C7" s="25">
        <f>C8+C9</f>
        <v>0</v>
      </c>
      <c r="D7" s="26" t="e">
        <f>C7/C10</f>
        <v>#DIV/0!</v>
      </c>
    </row>
    <row r="8" spans="1:4" ht="15.75" customHeight="1">
      <c r="A8" s="28" t="s">
        <v>82</v>
      </c>
      <c r="B8" s="29" t="s">
        <v>83</v>
      </c>
      <c r="C8" s="30"/>
      <c r="D8" s="26" t="e">
        <f>C8/C10</f>
        <v>#DIV/0!</v>
      </c>
    </row>
    <row r="9" spans="1:4" ht="30.75" customHeight="1">
      <c r="A9" s="31" t="s">
        <v>84</v>
      </c>
      <c r="B9" s="32" t="s">
        <v>85</v>
      </c>
      <c r="C9" s="30"/>
      <c r="D9" s="26" t="e">
        <f>C9/C10</f>
        <v>#DIV/0!</v>
      </c>
    </row>
    <row r="10" spans="1:4" ht="23.25" customHeight="1">
      <c r="A10" s="33"/>
      <c r="B10" s="34" t="s">
        <v>56</v>
      </c>
      <c r="C10" s="35">
        <f>C5+C7+C6</f>
        <v>0</v>
      </c>
      <c r="D10" s="36">
        <v>1</v>
      </c>
    </row>
    <row r="17" spans="2:5" ht="15.75">
      <c r="B17" s="83" t="s">
        <v>134</v>
      </c>
      <c r="C17" s="84"/>
      <c r="D17" s="84"/>
      <c r="E17" s="84"/>
    </row>
    <row r="19" spans="1:4" ht="28.5" customHeight="1">
      <c r="A19" s="179" t="s">
        <v>166</v>
      </c>
      <c r="B19" s="179"/>
      <c r="C19" s="179"/>
      <c r="D19" s="134" t="s">
        <v>167</v>
      </c>
    </row>
    <row r="20" spans="1:4" ht="23.25" customHeight="1">
      <c r="A20" s="24" t="s">
        <v>77</v>
      </c>
      <c r="B20" s="24" t="s">
        <v>54</v>
      </c>
      <c r="C20" s="24" t="s">
        <v>26</v>
      </c>
      <c r="D20" s="24" t="s">
        <v>78</v>
      </c>
    </row>
    <row r="21" spans="1:4" ht="21" customHeight="1">
      <c r="A21" s="22" t="s">
        <v>27</v>
      </c>
      <c r="B21" s="22" t="s">
        <v>79</v>
      </c>
      <c r="C21" s="25">
        <v>124800</v>
      </c>
      <c r="D21" s="26">
        <f>C21/C26</f>
        <v>0.9936305732484076</v>
      </c>
    </row>
    <row r="22" spans="1:4" ht="27.75" customHeight="1">
      <c r="A22" s="22" t="s">
        <v>37</v>
      </c>
      <c r="B22" s="27" t="s">
        <v>80</v>
      </c>
      <c r="C22" s="25">
        <v>800</v>
      </c>
      <c r="D22" s="26"/>
    </row>
    <row r="23" spans="1:4" ht="15.75" customHeight="1">
      <c r="A23" s="23" t="s">
        <v>55</v>
      </c>
      <c r="B23" s="22" t="s">
        <v>81</v>
      </c>
      <c r="C23" s="25">
        <f>C24+C25</f>
        <v>0</v>
      </c>
      <c r="D23" s="26">
        <f>C23/C26</f>
        <v>0</v>
      </c>
    </row>
    <row r="24" spans="1:4" ht="15.75" customHeight="1">
      <c r="A24" s="28" t="s">
        <v>82</v>
      </c>
      <c r="B24" s="29" t="s">
        <v>83</v>
      </c>
      <c r="C24" s="30"/>
      <c r="D24" s="26">
        <f>C24/C26</f>
        <v>0</v>
      </c>
    </row>
    <row r="25" spans="1:4" ht="30.75" customHeight="1">
      <c r="A25" s="31" t="s">
        <v>84</v>
      </c>
      <c r="B25" s="32" t="s">
        <v>85</v>
      </c>
      <c r="C25" s="30"/>
      <c r="D25" s="26">
        <f>C25/C26</f>
        <v>0</v>
      </c>
    </row>
    <row r="26" spans="1:4" ht="23.25" customHeight="1">
      <c r="A26" s="33"/>
      <c r="B26" s="34" t="s">
        <v>56</v>
      </c>
      <c r="C26" s="35">
        <f>C21+C23+C22</f>
        <v>125600</v>
      </c>
      <c r="D26" s="36">
        <v>1</v>
      </c>
    </row>
  </sheetData>
  <sheetProtection/>
  <mergeCells count="2">
    <mergeCell ref="A19:C19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Наталия Акимова</cp:lastModifiedBy>
  <dcterms:created xsi:type="dcterms:W3CDTF">1996-10-08T23:32:33Z</dcterms:created>
  <dcterms:modified xsi:type="dcterms:W3CDTF">2021-01-28T11:41:06Z</dcterms:modified>
  <cp:category/>
  <cp:version/>
  <cp:contentType/>
  <cp:contentStatus/>
</cp:coreProperties>
</file>